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<sst xmlns="http://schemas.openxmlformats.org/spreadsheetml/2006/main" count="79" uniqueCount="76">
  <si>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</si>
  <si>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</si>
  <si>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</si>
  <si>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</si>
  <si>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</si>
  <si>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</si>
  <si>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</si>
  <si>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</si>
  <si>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</si>
  <si>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</si>
  <si>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</si>
  <si>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</si>
  <si>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</si>
  <si>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</si>
  <si>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</si>
  <si>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</si>
  <si>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</si>
  <si>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</si>
  <si>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</si>
  <si>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</si>
  <si>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</si>
  <si>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</si>
  <si>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</si>
  <si>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</si>
  <si>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</si>
  <si>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</si>
  <si>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</si>
  <si>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</si>
  <si>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</si>
  <si>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</si>
  <si>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</si>
  <si>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</si>
  <si>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</si>
  <si>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</si>
  <si>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</si>
  <si>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</si>
  <si>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</si>
  <si>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</si>
  <si>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</si>
  <si>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</si>
  <si>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</si>
  <si>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</si>
  <si>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</si>
  <si>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</si>
  <si>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</si>
  <si>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</si>
  <si>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</si>
  <si>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</si>
  <si>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</si>
  <si>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</si>
  <si>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</si>
  <si>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</si>
  <si>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</si>
  <si>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</si>
  <si>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</si>
  <si>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</si>
  <si>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</si>
  <si>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</si>
  <si>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</si>
  <si>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</si>
  <si>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</si>
  <si>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</si>
  <si>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</si>
  <si>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</si>
  <si>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</si>
  <si>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</si>
  <si>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</si>
  <si>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</si>
  <si>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</si>
  <si>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</si>
  <si>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</si>
  <si>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</si>
  <si>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</si>
  <si>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27/12/20 - VENCIMENTO 05/01/21</t>
  </si>
  <si>
    <t>5.3. Revisão de Remuneração pelo Transporte Coletivo (1)</t>
  </si>
  <si>
    <t>Nota: (1) Revisões de 19/03/20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</si>
</sst>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90105</v>
      </c>
      <c r="C7" s="9">
        <f t="shared" si="0"/>
        <v>60267</v>
      </c>
      <c r="D7" s="9">
        <f t="shared" si="0"/>
        <v>70509</v>
      </c>
      <c r="E7" s="9">
        <f t="shared" si="0"/>
        <v>12689</v>
      </c>
      <c r="F7" s="9">
        <f t="shared" si="0"/>
        <v>50002</v>
      </c>
      <c r="G7" s="9">
        <f t="shared" si="0"/>
        <v>70103</v>
      </c>
      <c r="H7" s="9">
        <f t="shared" si="0"/>
        <v>9196</v>
      </c>
      <c r="I7" s="9">
        <f t="shared" si="0"/>
        <v>54415</v>
      </c>
      <c r="J7" s="9">
        <f t="shared" si="0"/>
        <v>59997</v>
      </c>
      <c r="K7" s="9">
        <f t="shared" si="0"/>
        <v>85938</v>
      </c>
      <c r="L7" s="9">
        <f t="shared" si="0"/>
        <v>66174</v>
      </c>
      <c r="M7" s="9">
        <f t="shared" si="0"/>
        <v>25252</v>
      </c>
      <c r="N7" s="9">
        <f t="shared" si="0"/>
        <v>13083</v>
      </c>
      <c r="O7" s="9">
        <f t="shared" si="0"/>
        <v>667730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6795</v>
      </c>
      <c r="C8" s="11">
        <f t="shared" si="1"/>
        <v>5300</v>
      </c>
      <c r="D8" s="11">
        <f t="shared" si="1"/>
        <v>5411</v>
      </c>
      <c r="E8" s="11">
        <f t="shared" si="1"/>
        <v>666</v>
      </c>
      <c r="F8" s="11">
        <f t="shared" si="1"/>
        <v>3524</v>
      </c>
      <c r="G8" s="11">
        <f t="shared" si="1"/>
        <v>4544</v>
      </c>
      <c r="H8" s="11">
        <f t="shared" si="1"/>
        <v>716</v>
      </c>
      <c r="I8" s="11">
        <f t="shared" si="1"/>
        <v>5330</v>
      </c>
      <c r="J8" s="11">
        <f t="shared" si="1"/>
        <v>4780</v>
      </c>
      <c r="K8" s="11">
        <f t="shared" si="1"/>
        <v>5122</v>
      </c>
      <c r="L8" s="11">
        <f t="shared" si="1"/>
        <v>3887</v>
      </c>
      <c r="M8" s="11">
        <f t="shared" si="1"/>
        <v>1558</v>
      </c>
      <c r="N8" s="11">
        <f t="shared" si="1"/>
        <v>881</v>
      </c>
      <c r="O8" s="11">
        <f t="shared" si="1"/>
        <v>48514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6795</v>
      </c>
      <c r="C9" s="11">
        <v>5300</v>
      </c>
      <c r="D9" s="11">
        <v>5411</v>
      </c>
      <c r="E9" s="11">
        <v>666</v>
      </c>
      <c r="F9" s="11">
        <v>3524</v>
      </c>
      <c r="G9" s="11">
        <v>4544</v>
      </c>
      <c r="H9" s="11">
        <v>716</v>
      </c>
      <c r="I9" s="11">
        <v>5330</v>
      </c>
      <c r="J9" s="11">
        <v>4780</v>
      </c>
      <c r="K9" s="11">
        <v>5119</v>
      </c>
      <c r="L9" s="11">
        <v>3887</v>
      </c>
      <c r="M9" s="11">
        <v>1557</v>
      </c>
      <c r="N9" s="11">
        <v>881</v>
      </c>
      <c r="O9" s="11">
        <f>SUM(B9:N9)</f>
        <v>48510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83310</v>
      </c>
      <c r="C11" s="13">
        <v>54967</v>
      </c>
      <c r="D11" s="13">
        <v>65098</v>
      </c>
      <c r="E11" s="13">
        <v>12023</v>
      </c>
      <c r="F11" s="13">
        <v>46478</v>
      </c>
      <c r="G11" s="13">
        <v>65559</v>
      </c>
      <c r="H11" s="13">
        <v>8480</v>
      </c>
      <c r="I11" s="13">
        <v>49085</v>
      </c>
      <c r="J11" s="13">
        <v>55217</v>
      </c>
      <c r="K11" s="13">
        <v>80816</v>
      </c>
      <c r="L11" s="13">
        <v>62287</v>
      </c>
      <c r="M11" s="13">
        <v>23694</v>
      </c>
      <c r="N11" s="13">
        <v>12202</v>
      </c>
      <c r="O11" s="11">
        <f>SUM(B11:N11)</f>
        <v>619216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1.971419912172964</v>
      </c>
      <c r="C15" s="19">
        <v>2.193122618113262</v>
      </c>
      <c r="D15" s="19">
        <v>2.188163165725799</v>
      </c>
      <c r="E15" s="19">
        <v>1.631274508242423</v>
      </c>
      <c r="F15" s="19">
        <v>2.652676283313146</v>
      </c>
      <c r="G15" s="19">
        <v>2.828539557668239</v>
      </c>
      <c r="H15" s="19">
        <v>3.428690904107838</v>
      </c>
      <c r="I15" s="19">
        <v>2.260368721748599</v>
      </c>
      <c r="J15" s="19">
        <v>2.188283856741836</v>
      </c>
      <c r="K15" s="19">
        <v>1.98857072087211</v>
      </c>
      <c r="L15" s="19">
        <v>2.052983706755019</v>
      </c>
      <c r="M15" s="19">
        <v>2.344223059426488</v>
      </c>
      <c r="N15" s="19">
        <v>2.369458846831087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461991.44</v>
      </c>
      <c r="C17" s="24">
        <f aca="true" t="shared" si="2" ref="C17:N17">C18+C19+C20+C21+C22+C23+C24+C25</f>
        <v>336876.81000000006</v>
      </c>
      <c r="D17" s="24">
        <f t="shared" si="2"/>
        <v>336861.06999999995</v>
      </c>
      <c r="E17" s="24">
        <f t="shared" si="2"/>
        <v>80369.52999999998</v>
      </c>
      <c r="F17" s="24">
        <f t="shared" si="2"/>
        <v>323416.02999999997</v>
      </c>
      <c r="G17" s="24">
        <f t="shared" si="2"/>
        <v>412933.62</v>
      </c>
      <c r="H17" s="24">
        <f t="shared" si="2"/>
        <v>78306.97</v>
      </c>
      <c r="I17" s="24">
        <f t="shared" si="2"/>
        <v>323594.01</v>
      </c>
      <c r="J17" s="24">
        <f t="shared" si="2"/>
        <v>324655.29000000004</v>
      </c>
      <c r="K17" s="24">
        <f t="shared" si="2"/>
        <v>421348.11</v>
      </c>
      <c r="L17" s="24">
        <f t="shared" si="2"/>
        <v>384456.77</v>
      </c>
      <c r="M17" s="24">
        <f t="shared" si="2"/>
        <v>200783.81000000003</v>
      </c>
      <c r="N17" s="24">
        <f t="shared" si="2"/>
        <v>90560.93</v>
      </c>
      <c r="O17" s="24">
        <f>O18+O19+O20+O21+O22+O23+O24+O25</f>
        <v>3776154.3900000006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198699.55</v>
      </c>
      <c r="C18" s="30">
        <f t="shared" si="3"/>
        <v>137258.09</v>
      </c>
      <c r="D18" s="30">
        <f t="shared" si="3"/>
        <v>140799.42</v>
      </c>
      <c r="E18" s="30">
        <f t="shared" si="3"/>
        <v>43346.89</v>
      </c>
      <c r="F18" s="30">
        <f t="shared" si="3"/>
        <v>115689.63</v>
      </c>
      <c r="G18" s="30">
        <f t="shared" si="3"/>
        <v>133335.91</v>
      </c>
      <c r="H18" s="30">
        <f t="shared" si="3"/>
        <v>23452.56</v>
      </c>
      <c r="I18" s="30">
        <f t="shared" si="3"/>
        <v>122945.25</v>
      </c>
      <c r="J18" s="30">
        <f t="shared" si="3"/>
        <v>136439.18</v>
      </c>
      <c r="K18" s="30">
        <f t="shared" si="3"/>
        <v>184861.23</v>
      </c>
      <c r="L18" s="30">
        <f t="shared" si="3"/>
        <v>162007.19</v>
      </c>
      <c r="M18" s="30">
        <f t="shared" si="3"/>
        <v>71417.71</v>
      </c>
      <c r="N18" s="30">
        <f t="shared" si="3"/>
        <v>33438.84</v>
      </c>
      <c r="O18" s="30">
        <f aca="true" t="shared" si="4" ref="O18:O25">SUM(B18:N18)</f>
        <v>1503691.4500000002</v>
      </c>
    </row>
    <row r="19" spans="1:23" ht="18.75" customHeight="1">
      <c r="A19" s="26" t="s">
        <v>35</v>
      </c>
      <c r="B19" s="30">
        <f>IF(B15&lt;&gt;0,ROUND((B15-1)*B18,2),0)</f>
        <v>193020.7</v>
      </c>
      <c r="C19" s="30">
        <f aca="true" t="shared" si="5" ref="C19:N19">IF(C15&lt;&gt;0,ROUND((C15-1)*C18,2),0)</f>
        <v>163765.73</v>
      </c>
      <c r="D19" s="30">
        <f t="shared" si="5"/>
        <v>167292.68</v>
      </c>
      <c r="E19" s="30">
        <f t="shared" si="5"/>
        <v>27363.79</v>
      </c>
      <c r="F19" s="30">
        <f t="shared" si="5"/>
        <v>191197.51</v>
      </c>
      <c r="G19" s="30">
        <f t="shared" si="5"/>
        <v>243809.99</v>
      </c>
      <c r="H19" s="30">
        <f t="shared" si="5"/>
        <v>56959.02</v>
      </c>
      <c r="I19" s="30">
        <f t="shared" si="5"/>
        <v>154956.35</v>
      </c>
      <c r="J19" s="30">
        <f t="shared" si="5"/>
        <v>162128.48</v>
      </c>
      <c r="K19" s="30">
        <f t="shared" si="5"/>
        <v>182748.4</v>
      </c>
      <c r="L19" s="30">
        <f t="shared" si="5"/>
        <v>170590.93</v>
      </c>
      <c r="M19" s="30">
        <f t="shared" si="5"/>
        <v>96001.33</v>
      </c>
      <c r="N19" s="30">
        <f t="shared" si="5"/>
        <v>45793.12</v>
      </c>
      <c r="O19" s="30">
        <f t="shared" si="4"/>
        <v>1855628.03</v>
      </c>
      <c r="W19" s="62"/>
    </row>
    <row r="20" spans="1:15" ht="18.75" customHeight="1">
      <c r="A20" s="26" t="s">
        <v>36</v>
      </c>
      <c r="B20" s="30">
        <v>17725.67</v>
      </c>
      <c r="C20" s="30">
        <v>12586.53</v>
      </c>
      <c r="D20" s="30">
        <v>8741.27</v>
      </c>
      <c r="E20" s="30">
        <v>3362.39</v>
      </c>
      <c r="F20" s="30">
        <v>7907.31</v>
      </c>
      <c r="G20" s="30">
        <v>12354.51</v>
      </c>
      <c r="H20" s="30">
        <v>1603</v>
      </c>
      <c r="I20" s="30">
        <v>7895.9</v>
      </c>
      <c r="J20" s="30">
        <v>11631.47</v>
      </c>
      <c r="K20" s="30">
        <v>16718.44</v>
      </c>
      <c r="L20" s="30">
        <v>15016.01</v>
      </c>
      <c r="M20" s="30">
        <v>6888.44</v>
      </c>
      <c r="N20" s="30">
        <v>2628.13</v>
      </c>
      <c r="O20" s="30">
        <f t="shared" si="4"/>
        <v>125059.07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-75.52</v>
      </c>
      <c r="E23" s="30">
        <v>-212.82</v>
      </c>
      <c r="F23" s="30">
        <v>-230.52</v>
      </c>
      <c r="G23" s="30">
        <v>0</v>
      </c>
      <c r="H23" s="30">
        <v>0</v>
      </c>
      <c r="I23" s="30">
        <v>0</v>
      </c>
      <c r="J23" s="30">
        <v>-990.47</v>
      </c>
      <c r="K23" s="30">
        <v>0</v>
      </c>
      <c r="L23" s="30">
        <v>0</v>
      </c>
      <c r="M23" s="30">
        <v>-134.9</v>
      </c>
      <c r="N23" s="30">
        <v>0</v>
      </c>
      <c r="O23" s="30">
        <f t="shared" si="4"/>
        <v>-1644.23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-29898</v>
      </c>
      <c r="C27" s="30">
        <f>+C28+C30+C41+C42+C45-C46</f>
        <v>-23320</v>
      </c>
      <c r="D27" s="30">
        <f t="shared" si="6"/>
        <v>-25359.050000000003</v>
      </c>
      <c r="E27" s="30">
        <f t="shared" si="6"/>
        <v>-2930.4</v>
      </c>
      <c r="F27" s="30">
        <f t="shared" si="6"/>
        <v>-30425.23999999999</v>
      </c>
      <c r="G27" s="30">
        <f t="shared" si="6"/>
        <v>-19993.6</v>
      </c>
      <c r="H27" s="30">
        <f t="shared" si="6"/>
        <v>-3541.9300000000003</v>
      </c>
      <c r="I27" s="30">
        <f t="shared" si="6"/>
        <v>-23452</v>
      </c>
      <c r="J27" s="30">
        <f t="shared" si="6"/>
        <v>-21032</v>
      </c>
      <c r="K27" s="30">
        <f t="shared" si="6"/>
        <v>-22523.6</v>
      </c>
      <c r="L27" s="30">
        <f t="shared" si="6"/>
        <v>-17102.8</v>
      </c>
      <c r="M27" s="30">
        <f t="shared" si="6"/>
        <v>-6850.8</v>
      </c>
      <c r="N27" s="30">
        <f t="shared" si="6"/>
        <v>-3876.4</v>
      </c>
      <c r="O27" s="30">
        <f t="shared" si="6"/>
        <v>-230305.82</v>
      </c>
    </row>
    <row r="28" spans="1:15" ht="18.75" customHeight="1">
      <c r="A28" s="26" t="s">
        <v>40</v>
      </c>
      <c r="B28" s="31">
        <f>+B29</f>
        <v>-29898</v>
      </c>
      <c r="C28" s="31">
        <f>+C29</f>
        <v>-23320</v>
      </c>
      <c r="D28" s="31">
        <f aca="true" t="shared" si="7" ref="D28:O28">+D29</f>
        <v>-23808.4</v>
      </c>
      <c r="E28" s="31">
        <f t="shared" si="7"/>
        <v>-2930.4</v>
      </c>
      <c r="F28" s="31">
        <f t="shared" si="7"/>
        <v>-15505.6</v>
      </c>
      <c r="G28" s="31">
        <f t="shared" si="7"/>
        <v>-19993.6</v>
      </c>
      <c r="H28" s="31">
        <f t="shared" si="7"/>
        <v>-3150.4</v>
      </c>
      <c r="I28" s="31">
        <f t="shared" si="7"/>
        <v>-23452</v>
      </c>
      <c r="J28" s="31">
        <f t="shared" si="7"/>
        <v>-21032</v>
      </c>
      <c r="K28" s="31">
        <f t="shared" si="7"/>
        <v>-22523.6</v>
      </c>
      <c r="L28" s="31">
        <f t="shared" si="7"/>
        <v>-17102.8</v>
      </c>
      <c r="M28" s="31">
        <f t="shared" si="7"/>
        <v>-6850.8</v>
      </c>
      <c r="N28" s="31">
        <f t="shared" si="7"/>
        <v>-3876.4</v>
      </c>
      <c r="O28" s="31">
        <f t="shared" si="7"/>
        <v>-213443.99999999997</v>
      </c>
    </row>
    <row r="29" spans="1:26" ht="18.75" customHeight="1">
      <c r="A29" s="27" t="s">
        <v>41</v>
      </c>
      <c r="B29" s="16">
        <f>ROUND((-B9)*$G$3,2)</f>
        <v>-29898</v>
      </c>
      <c r="C29" s="16">
        <f aca="true" t="shared" si="8" ref="C29:N29">ROUND((-C9)*$G$3,2)</f>
        <v>-23320</v>
      </c>
      <c r="D29" s="16">
        <f t="shared" si="8"/>
        <v>-23808.4</v>
      </c>
      <c r="E29" s="16">
        <f t="shared" si="8"/>
        <v>-2930.4</v>
      </c>
      <c r="F29" s="16">
        <f t="shared" si="8"/>
        <v>-15505.6</v>
      </c>
      <c r="G29" s="16">
        <f t="shared" si="8"/>
        <v>-19993.6</v>
      </c>
      <c r="H29" s="16">
        <f t="shared" si="8"/>
        <v>-3150.4</v>
      </c>
      <c r="I29" s="16">
        <f t="shared" si="8"/>
        <v>-23452</v>
      </c>
      <c r="J29" s="16">
        <f t="shared" si="8"/>
        <v>-21032</v>
      </c>
      <c r="K29" s="16">
        <f t="shared" si="8"/>
        <v>-22523.6</v>
      </c>
      <c r="L29" s="16">
        <f t="shared" si="8"/>
        <v>-17102.8</v>
      </c>
      <c r="M29" s="16">
        <f t="shared" si="8"/>
        <v>-6850.8</v>
      </c>
      <c r="N29" s="16">
        <f t="shared" si="8"/>
        <v>-3876.4</v>
      </c>
      <c r="O29" s="32">
        <f aca="true" t="shared" si="9" ref="O29:O46">SUM(B29:N29)</f>
        <v>-213443.99999999997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-1550.65</v>
      </c>
      <c r="E41" s="35">
        <v>0</v>
      </c>
      <c r="F41" s="35">
        <v>0</v>
      </c>
      <c r="G41" s="35">
        <v>0</v>
      </c>
      <c r="H41" s="35">
        <v>-391.53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-1942.18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432093.44</v>
      </c>
      <c r="C44" s="36">
        <f t="shared" si="11"/>
        <v>313556.81000000006</v>
      </c>
      <c r="D44" s="36">
        <f t="shared" si="11"/>
        <v>311502.01999999996</v>
      </c>
      <c r="E44" s="36">
        <f t="shared" si="11"/>
        <v>77439.12999999999</v>
      </c>
      <c r="F44" s="36">
        <f t="shared" si="11"/>
        <v>292990.79</v>
      </c>
      <c r="G44" s="36">
        <f t="shared" si="11"/>
        <v>392940.02</v>
      </c>
      <c r="H44" s="36">
        <f t="shared" si="11"/>
        <v>74765.04000000001</v>
      </c>
      <c r="I44" s="36">
        <f t="shared" si="11"/>
        <v>300142.01</v>
      </c>
      <c r="J44" s="36">
        <f t="shared" si="11"/>
        <v>303623.29000000004</v>
      </c>
      <c r="K44" s="36">
        <f t="shared" si="11"/>
        <v>398824.51</v>
      </c>
      <c r="L44" s="36">
        <f t="shared" si="11"/>
        <v>367353.97000000003</v>
      </c>
      <c r="M44" s="36">
        <f t="shared" si="11"/>
        <v>193933.01000000004</v>
      </c>
      <c r="N44" s="36">
        <f t="shared" si="11"/>
        <v>86684.53</v>
      </c>
      <c r="O44" s="36">
        <f>SUM(B44:N44)</f>
        <v>3545848.57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-289995.18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-289995.18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-275075.54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-275075.54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432093.44</v>
      </c>
      <c r="C50" s="51">
        <f t="shared" si="12"/>
        <v>313556.82</v>
      </c>
      <c r="D50" s="51">
        <f t="shared" si="12"/>
        <v>311502.03</v>
      </c>
      <c r="E50" s="51">
        <f t="shared" si="12"/>
        <v>77439.13</v>
      </c>
      <c r="F50" s="51">
        <f t="shared" si="12"/>
        <v>292990.78</v>
      </c>
      <c r="G50" s="51">
        <f t="shared" si="12"/>
        <v>392940</v>
      </c>
      <c r="H50" s="51">
        <f t="shared" si="12"/>
        <v>74765.04</v>
      </c>
      <c r="I50" s="51">
        <f t="shared" si="12"/>
        <v>300142.01</v>
      </c>
      <c r="J50" s="51">
        <f t="shared" si="12"/>
        <v>303623.28</v>
      </c>
      <c r="K50" s="51">
        <f t="shared" si="12"/>
        <v>398824.51</v>
      </c>
      <c r="L50" s="51">
        <f t="shared" si="12"/>
        <v>367353.96</v>
      </c>
      <c r="M50" s="51">
        <f t="shared" si="12"/>
        <v>193933</v>
      </c>
      <c r="N50" s="51">
        <f t="shared" si="12"/>
        <v>86684.52</v>
      </c>
      <c r="O50" s="36">
        <f t="shared" si="12"/>
        <v>3545848.52</v>
      </c>
      <c r="Q50"/>
    </row>
    <row r="51" spans="1:18" ht="18.75" customHeight="1">
      <c r="A51" s="26" t="s">
        <v>57</v>
      </c>
      <c r="B51" s="51">
        <v>359847.73</v>
      </c>
      <c r="C51" s="51">
        <v>231524.43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591372.1599999999</v>
      </c>
      <c r="P51"/>
      <c r="Q51"/>
      <c r="R51" s="43"/>
    </row>
    <row r="52" spans="1:16" ht="18.75" customHeight="1">
      <c r="A52" s="26" t="s">
        <v>58</v>
      </c>
      <c r="B52" s="51">
        <v>72245.71</v>
      </c>
      <c r="C52" s="51">
        <v>82032.39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154278.1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311502.03</v>
      </c>
      <c r="E53" s="52">
        <v>0</v>
      </c>
      <c r="F53" s="52">
        <v>0</v>
      </c>
      <c r="G53" s="52">
        <v>0</v>
      </c>
      <c r="H53" s="51">
        <v>74765.04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386267.07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77439.13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77439.13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292990.78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292990.78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392940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392940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300142.01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300142.01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303623.28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303623.28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398824.51</v>
      </c>
      <c r="L59" s="31">
        <v>367353.96</v>
      </c>
      <c r="M59" s="52">
        <v>0</v>
      </c>
      <c r="N59" s="52">
        <v>0</v>
      </c>
      <c r="O59" s="36">
        <f t="shared" si="13"/>
        <v>766178.47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193933</v>
      </c>
      <c r="N60" s="52">
        <v>0</v>
      </c>
      <c r="O60" s="36">
        <f t="shared" si="13"/>
        <v>193933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86684.52</v>
      </c>
      <c r="O61" s="55">
        <f t="shared" si="13"/>
        <v>86684.52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9"/>
      <c r="E65"/>
      <c r="F65" s="68"/>
      <c r="G65"/>
      <c r="H65" s="70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2021-01-06T17:33:14Z</dcterms:modified>
  <cp:category/>
  <cp:version/>
  <cp:contentType/>
  <cp:contentStatus/>
</cp:coreProperties>
</file>