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<sst xmlns="http://schemas.openxmlformats.org/spreadsheetml/2006/main" count="79" uniqueCount="76">
  <si>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</si>
  <si>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</si>
  <si>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</si>
  <si>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</si>
  <si>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</si>
  <si>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</si>
  <si>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</si>
  <si>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</si>
  <si>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</si>
  <si>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</si>
  <si>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</si>
  <si>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</si>
  <si>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</si>
  <si>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</si>
  <si>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</si>
  <si>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</si>
  <si>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</si>
  <si>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</si>
  <si>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</si>
  <si>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</si>
  <si>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</si>
  <si>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</si>
  <si>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</si>
  <si>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</si>
  <si>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</si>
  <si>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</si>
  <si>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</si>
  <si>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</si>
  <si>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</si>
  <si>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</si>
  <si>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</si>
  <si>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</si>
  <si>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</si>
  <si>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</si>
  <si>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</si>
  <si>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</si>
  <si>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</si>
  <si>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</si>
  <si>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</si>
  <si>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</si>
  <si>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</si>
  <si>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</si>
  <si>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</si>
  <si>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</si>
  <si>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</si>
  <si>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</si>
  <si>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</si>
  <si>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</si>
  <si>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</si>
  <si>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</si>
  <si>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</si>
  <si>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</si>
  <si>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</si>
  <si>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</si>
  <si>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</si>
  <si>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</si>
  <si>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</si>
  <si>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</si>
  <si>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</si>
  <si>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</si>
  <si>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</si>
  <si>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</si>
  <si>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</si>
  <si>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</si>
  <si>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</si>
  <si>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</si>
  <si>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</si>
  <si>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</si>
  <si>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</si>
  <si>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</si>
  <si>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</si>
  <si>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</si>
  <si>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</si>
  <si>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24/12/20 - VENCIMENTO 05/01/21</t>
  </si>
  <si>
    <t>5.3. Revisão de Remuneração pelo Transporte Coletivo (1)</t>
  </si>
  <si>
    <t>Nota: (1) Revisões de 19/03/20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</si>
</sst>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63</xdr:row>
      <xdr:rowOff>0</xdr:rowOff>
    </xdr:from>
    <xdr:to>
      <xdr:col>8</xdr:col>
      <xdr:colOff>866775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52685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1</v>
      </c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3</v>
      </c>
    </row>
    <row r="5" spans="1:15" ht="42" customHeight="1">
      <c r="A5" s="64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4"/>
    </row>
    <row r="6" spans="1:15" ht="20.25" customHeight="1">
      <c r="A6" s="64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4"/>
    </row>
    <row r="7" spans="1:26" ht="18.75" customHeight="1">
      <c r="A7" s="8" t="s">
        <v>27</v>
      </c>
      <c r="B7" s="9">
        <f aca="true" t="shared" si="0" ref="B7:O7">B8+B11</f>
        <v>218691</v>
      </c>
      <c r="C7" s="9">
        <f t="shared" si="0"/>
        <v>142205</v>
      </c>
      <c r="D7" s="9">
        <f t="shared" si="0"/>
        <v>163657</v>
      </c>
      <c r="E7" s="9">
        <f t="shared" si="0"/>
        <v>35020</v>
      </c>
      <c r="F7" s="9">
        <f t="shared" si="0"/>
        <v>111436</v>
      </c>
      <c r="G7" s="9">
        <f t="shared" si="0"/>
        <v>172216</v>
      </c>
      <c r="H7" s="9">
        <f t="shared" si="0"/>
        <v>24242</v>
      </c>
      <c r="I7" s="9">
        <f t="shared" si="0"/>
        <v>136416</v>
      </c>
      <c r="J7" s="9">
        <f t="shared" si="0"/>
        <v>138233</v>
      </c>
      <c r="K7" s="9">
        <f t="shared" si="0"/>
        <v>190877</v>
      </c>
      <c r="L7" s="9">
        <f t="shared" si="0"/>
        <v>153341</v>
      </c>
      <c r="M7" s="9">
        <f t="shared" si="0"/>
        <v>60082</v>
      </c>
      <c r="N7" s="9">
        <f t="shared" si="0"/>
        <v>37896</v>
      </c>
      <c r="O7" s="9">
        <f t="shared" si="0"/>
        <v>1584312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17093</v>
      </c>
      <c r="C8" s="11">
        <f t="shared" si="1"/>
        <v>13768</v>
      </c>
      <c r="D8" s="11">
        <f t="shared" si="1"/>
        <v>13632</v>
      </c>
      <c r="E8" s="11">
        <f t="shared" si="1"/>
        <v>2480</v>
      </c>
      <c r="F8" s="11">
        <f t="shared" si="1"/>
        <v>8824</v>
      </c>
      <c r="G8" s="11">
        <f t="shared" si="1"/>
        <v>12357</v>
      </c>
      <c r="H8" s="11">
        <f t="shared" si="1"/>
        <v>2351</v>
      </c>
      <c r="I8" s="11">
        <f t="shared" si="1"/>
        <v>14292</v>
      </c>
      <c r="J8" s="11">
        <f t="shared" si="1"/>
        <v>11430</v>
      </c>
      <c r="K8" s="11">
        <f t="shared" si="1"/>
        <v>12107</v>
      </c>
      <c r="L8" s="11">
        <f t="shared" si="1"/>
        <v>9469</v>
      </c>
      <c r="M8" s="11">
        <f t="shared" si="1"/>
        <v>4053</v>
      </c>
      <c r="N8" s="11">
        <f t="shared" si="1"/>
        <v>3236</v>
      </c>
      <c r="O8" s="11">
        <f t="shared" si="1"/>
        <v>125092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17093</v>
      </c>
      <c r="C9" s="11">
        <v>13768</v>
      </c>
      <c r="D9" s="11">
        <v>13632</v>
      </c>
      <c r="E9" s="11">
        <v>2480</v>
      </c>
      <c r="F9" s="11">
        <v>8824</v>
      </c>
      <c r="G9" s="11">
        <v>12357</v>
      </c>
      <c r="H9" s="11">
        <v>2349</v>
      </c>
      <c r="I9" s="11">
        <v>14291</v>
      </c>
      <c r="J9" s="11">
        <v>11430</v>
      </c>
      <c r="K9" s="11">
        <v>12099</v>
      </c>
      <c r="L9" s="11">
        <v>9469</v>
      </c>
      <c r="M9" s="11">
        <v>4052</v>
      </c>
      <c r="N9" s="11">
        <v>3236</v>
      </c>
      <c r="O9" s="11">
        <f>SUM(B9:N9)</f>
        <v>125080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8</v>
      </c>
      <c r="L10" s="13">
        <v>0</v>
      </c>
      <c r="M10" s="13">
        <v>1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201598</v>
      </c>
      <c r="C11" s="13">
        <v>128437</v>
      </c>
      <c r="D11" s="13">
        <v>150025</v>
      </c>
      <c r="E11" s="13">
        <v>32540</v>
      </c>
      <c r="F11" s="13">
        <v>102612</v>
      </c>
      <c r="G11" s="13">
        <v>159859</v>
      </c>
      <c r="H11" s="13">
        <v>21891</v>
      </c>
      <c r="I11" s="13">
        <v>122124</v>
      </c>
      <c r="J11" s="13">
        <v>126803</v>
      </c>
      <c r="K11" s="13">
        <v>178770</v>
      </c>
      <c r="L11" s="13">
        <v>143872</v>
      </c>
      <c r="M11" s="13">
        <v>56029</v>
      </c>
      <c r="N11" s="13">
        <v>34660</v>
      </c>
      <c r="O11" s="11">
        <f>SUM(B11:N11)</f>
        <v>1459220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1.974801407653434</v>
      </c>
      <c r="C15" s="19">
        <v>2.188149490730747</v>
      </c>
      <c r="D15" s="19">
        <v>2.022835274464668</v>
      </c>
      <c r="E15" s="19">
        <v>1.564962574219798</v>
      </c>
      <c r="F15" s="19">
        <v>2.589517373072563</v>
      </c>
      <c r="G15" s="19">
        <v>2.792209731860532</v>
      </c>
      <c r="H15" s="19">
        <v>3.003646354993643</v>
      </c>
      <c r="I15" s="19">
        <v>2.260368721748599</v>
      </c>
      <c r="J15" s="19">
        <v>2.106669491188014</v>
      </c>
      <c r="K15" s="19">
        <v>1.921414537620975</v>
      </c>
      <c r="L15" s="19">
        <v>2.027793668040039</v>
      </c>
      <c r="M15" s="19">
        <v>2.316858682780068</v>
      </c>
      <c r="N15" s="19">
        <v>2.369458846831087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1039267.88</v>
      </c>
      <c r="C17" s="24">
        <f aca="true" t="shared" si="2" ref="C17:N17">C18+C19+C20+C21+C22+C23+C24+C25</f>
        <v>755761.0299999999</v>
      </c>
      <c r="D17" s="24">
        <f t="shared" si="2"/>
        <v>694067.8</v>
      </c>
      <c r="E17" s="24">
        <f t="shared" si="2"/>
        <v>199299.06000000003</v>
      </c>
      <c r="F17" s="24">
        <f t="shared" si="2"/>
        <v>689140.21</v>
      </c>
      <c r="G17" s="24">
        <f t="shared" si="2"/>
        <v>960102.14</v>
      </c>
      <c r="H17" s="24">
        <f t="shared" si="2"/>
        <v>184312.79</v>
      </c>
      <c r="I17" s="24">
        <f t="shared" si="2"/>
        <v>748551.11</v>
      </c>
      <c r="J17" s="24">
        <f t="shared" si="2"/>
        <v>697694.18</v>
      </c>
      <c r="K17" s="24">
        <f t="shared" si="2"/>
        <v>854285.9999999998</v>
      </c>
      <c r="L17" s="24">
        <f t="shared" si="2"/>
        <v>826537.1000000001</v>
      </c>
      <c r="M17" s="24">
        <f t="shared" si="2"/>
        <v>431101.26</v>
      </c>
      <c r="N17" s="24">
        <f t="shared" si="2"/>
        <v>245322.56999999998</v>
      </c>
      <c r="O17" s="24">
        <f>O18+O19+O20+O21+O22+O23+O24+O25</f>
        <v>8325443.129999999</v>
      </c>
      <c r="Q17" s="25"/>
      <c r="R17" s="60"/>
      <c r="S17" s="60"/>
      <c r="T17" s="60"/>
      <c r="U17" s="60"/>
      <c r="V17" s="60"/>
      <c r="W17" s="60"/>
    </row>
    <row r="18" spans="1:15" ht="18.75" customHeight="1">
      <c r="A18" s="26" t="s">
        <v>34</v>
      </c>
      <c r="B18" s="30">
        <f aca="true" t="shared" si="3" ref="B18:N18">ROUND(B13*B7,2)</f>
        <v>482257.39</v>
      </c>
      <c r="C18" s="30">
        <f t="shared" si="3"/>
        <v>323871.89</v>
      </c>
      <c r="D18" s="30">
        <f t="shared" si="3"/>
        <v>326806.66</v>
      </c>
      <c r="E18" s="30">
        <f t="shared" si="3"/>
        <v>119631.82</v>
      </c>
      <c r="F18" s="30">
        <f t="shared" si="3"/>
        <v>257829.47</v>
      </c>
      <c r="G18" s="30">
        <f t="shared" si="3"/>
        <v>327554.83</v>
      </c>
      <c r="H18" s="30">
        <f t="shared" si="3"/>
        <v>61824.37</v>
      </c>
      <c r="I18" s="30">
        <f t="shared" si="3"/>
        <v>308218.31</v>
      </c>
      <c r="J18" s="30">
        <f t="shared" si="3"/>
        <v>314355.67</v>
      </c>
      <c r="K18" s="30">
        <f t="shared" si="3"/>
        <v>410595.51</v>
      </c>
      <c r="L18" s="30">
        <f t="shared" si="3"/>
        <v>375409.44</v>
      </c>
      <c r="M18" s="30">
        <f t="shared" si="3"/>
        <v>169923.91</v>
      </c>
      <c r="N18" s="30">
        <f t="shared" si="3"/>
        <v>96858.39</v>
      </c>
      <c r="O18" s="30">
        <f aca="true" t="shared" si="4" ref="O18:O25">SUM(B18:N18)</f>
        <v>3575137.66</v>
      </c>
    </row>
    <row r="19" spans="1:23" ht="18.75" customHeight="1">
      <c r="A19" s="26" t="s">
        <v>35</v>
      </c>
      <c r="B19" s="30">
        <f>IF(B15&lt;&gt;0,ROUND((B15-1)*B18,2),0)</f>
        <v>470105.18</v>
      </c>
      <c r="C19" s="30">
        <f aca="true" t="shared" si="5" ref="C19:N19">IF(C15&lt;&gt;0,ROUND((C15-1)*C18,2),0)</f>
        <v>384808.22</v>
      </c>
      <c r="D19" s="30">
        <f t="shared" si="5"/>
        <v>334269.38</v>
      </c>
      <c r="E19" s="30">
        <f t="shared" si="5"/>
        <v>67587.5</v>
      </c>
      <c r="F19" s="30">
        <f t="shared" si="5"/>
        <v>409824.42</v>
      </c>
      <c r="G19" s="30">
        <f t="shared" si="5"/>
        <v>587046.95</v>
      </c>
      <c r="H19" s="30">
        <f t="shared" si="5"/>
        <v>123874.17</v>
      </c>
      <c r="I19" s="30">
        <f t="shared" si="5"/>
        <v>388468.72</v>
      </c>
      <c r="J19" s="30">
        <f t="shared" si="5"/>
        <v>347887.83</v>
      </c>
      <c r="K19" s="30">
        <f t="shared" si="5"/>
        <v>378328.67</v>
      </c>
      <c r="L19" s="30">
        <f t="shared" si="5"/>
        <v>385843.45</v>
      </c>
      <c r="M19" s="30">
        <f t="shared" si="5"/>
        <v>223765.78</v>
      </c>
      <c r="N19" s="30">
        <f t="shared" si="5"/>
        <v>132643.58</v>
      </c>
      <c r="O19" s="30">
        <f t="shared" si="4"/>
        <v>4234453.849999999</v>
      </c>
      <c r="W19" s="61"/>
    </row>
    <row r="20" spans="1:15" ht="18.75" customHeight="1">
      <c r="A20" s="26" t="s">
        <v>36</v>
      </c>
      <c r="B20" s="30">
        <v>34359.79</v>
      </c>
      <c r="C20" s="30">
        <v>24036.94</v>
      </c>
      <c r="D20" s="30">
        <v>15531.74</v>
      </c>
      <c r="E20" s="30">
        <v>6208.92</v>
      </c>
      <c r="F20" s="30">
        <v>13709.98</v>
      </c>
      <c r="G20" s="30">
        <v>22730.67</v>
      </c>
      <c r="H20" s="30">
        <v>3527.71</v>
      </c>
      <c r="I20" s="30">
        <v>14067.57</v>
      </c>
      <c r="J20" s="30">
        <v>22289.75</v>
      </c>
      <c r="K20" s="30">
        <v>29416.82</v>
      </c>
      <c r="L20" s="30">
        <v>28966.15</v>
      </c>
      <c r="M20" s="30">
        <v>11339.94</v>
      </c>
      <c r="N20" s="30">
        <v>7119.76</v>
      </c>
      <c r="O20" s="30">
        <f t="shared" si="4"/>
        <v>233305.74000000002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-222.48</v>
      </c>
      <c r="D23" s="30">
        <v>-2643.2</v>
      </c>
      <c r="E23" s="30">
        <v>-638.46</v>
      </c>
      <c r="F23" s="30">
        <v>-1075.76</v>
      </c>
      <c r="G23" s="30">
        <v>-663.52</v>
      </c>
      <c r="H23" s="30">
        <v>-1205.85</v>
      </c>
      <c r="I23" s="30">
        <v>0</v>
      </c>
      <c r="J23" s="30">
        <v>-2285.7</v>
      </c>
      <c r="K23" s="30">
        <v>-1075.04</v>
      </c>
      <c r="L23" s="30">
        <v>-524.58</v>
      </c>
      <c r="M23" s="30">
        <v>-539.6</v>
      </c>
      <c r="N23" s="30">
        <v>0</v>
      </c>
      <c r="O23" s="30">
        <f t="shared" si="4"/>
        <v>-10874.190000000002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-75209.2</v>
      </c>
      <c r="C27" s="30">
        <f>+C28+C30+C41+C42+C45-C46</f>
        <v>-60579.2</v>
      </c>
      <c r="D27" s="30">
        <f t="shared" si="6"/>
        <v>-90047.74000000002</v>
      </c>
      <c r="E27" s="30">
        <f t="shared" si="6"/>
        <v>-10912</v>
      </c>
      <c r="F27" s="30">
        <f t="shared" si="6"/>
        <v>-53745.23999999993</v>
      </c>
      <c r="G27" s="30">
        <f t="shared" si="6"/>
        <v>-54370.8</v>
      </c>
      <c r="H27" s="30">
        <f t="shared" si="6"/>
        <v>87742.84</v>
      </c>
      <c r="I27" s="30">
        <f t="shared" si="6"/>
        <v>-62880.4</v>
      </c>
      <c r="J27" s="30">
        <f t="shared" si="6"/>
        <v>-59934.08</v>
      </c>
      <c r="K27" s="30">
        <f t="shared" si="6"/>
        <v>-53235.6</v>
      </c>
      <c r="L27" s="30">
        <f t="shared" si="6"/>
        <v>-41663.6</v>
      </c>
      <c r="M27" s="30">
        <f t="shared" si="6"/>
        <v>-17828.8</v>
      </c>
      <c r="N27" s="30">
        <f t="shared" si="6"/>
        <v>-14238.4</v>
      </c>
      <c r="O27" s="30">
        <f t="shared" si="6"/>
        <v>-506902.22000000003</v>
      </c>
    </row>
    <row r="28" spans="1:15" ht="18.75" customHeight="1">
      <c r="A28" s="26" t="s">
        <v>40</v>
      </c>
      <c r="B28" s="31">
        <f>+B29</f>
        <v>-75209.2</v>
      </c>
      <c r="C28" s="31">
        <f>+C29</f>
        <v>-60579.2</v>
      </c>
      <c r="D28" s="31">
        <f aca="true" t="shared" si="7" ref="D28:O28">+D29</f>
        <v>-59980.8</v>
      </c>
      <c r="E28" s="31">
        <f t="shared" si="7"/>
        <v>-10912</v>
      </c>
      <c r="F28" s="31">
        <f t="shared" si="7"/>
        <v>-38825.6</v>
      </c>
      <c r="G28" s="31">
        <f t="shared" si="7"/>
        <v>-54370.8</v>
      </c>
      <c r="H28" s="31">
        <f t="shared" si="7"/>
        <v>-10335.6</v>
      </c>
      <c r="I28" s="31">
        <f t="shared" si="7"/>
        <v>-62880.4</v>
      </c>
      <c r="J28" s="31">
        <f t="shared" si="7"/>
        <v>-50292</v>
      </c>
      <c r="K28" s="31">
        <f t="shared" si="7"/>
        <v>-53235.6</v>
      </c>
      <c r="L28" s="31">
        <f t="shared" si="7"/>
        <v>-41663.6</v>
      </c>
      <c r="M28" s="31">
        <f t="shared" si="7"/>
        <v>-17828.8</v>
      </c>
      <c r="N28" s="31">
        <f t="shared" si="7"/>
        <v>-14238.4</v>
      </c>
      <c r="O28" s="31">
        <f t="shared" si="7"/>
        <v>-550352</v>
      </c>
    </row>
    <row r="29" spans="1:26" ht="18.75" customHeight="1">
      <c r="A29" s="27" t="s">
        <v>41</v>
      </c>
      <c r="B29" s="16">
        <f>ROUND((-B9)*$G$3,2)</f>
        <v>-75209.2</v>
      </c>
      <c r="C29" s="16">
        <f aca="true" t="shared" si="8" ref="C29:N29">ROUND((-C9)*$G$3,2)</f>
        <v>-60579.2</v>
      </c>
      <c r="D29" s="16">
        <f t="shared" si="8"/>
        <v>-59980.8</v>
      </c>
      <c r="E29" s="16">
        <f t="shared" si="8"/>
        <v>-10912</v>
      </c>
      <c r="F29" s="16">
        <f t="shared" si="8"/>
        <v>-38825.6</v>
      </c>
      <c r="G29" s="16">
        <f t="shared" si="8"/>
        <v>-54370.8</v>
      </c>
      <c r="H29" s="16">
        <f t="shared" si="8"/>
        <v>-10335.6</v>
      </c>
      <c r="I29" s="16">
        <f t="shared" si="8"/>
        <v>-62880.4</v>
      </c>
      <c r="J29" s="16">
        <f t="shared" si="8"/>
        <v>-50292</v>
      </c>
      <c r="K29" s="16">
        <f t="shared" si="8"/>
        <v>-53235.6</v>
      </c>
      <c r="L29" s="16">
        <f t="shared" si="8"/>
        <v>-41663.6</v>
      </c>
      <c r="M29" s="16">
        <f t="shared" si="8"/>
        <v>-17828.8</v>
      </c>
      <c r="N29" s="16">
        <f t="shared" si="8"/>
        <v>-14238.4</v>
      </c>
      <c r="O29" s="32">
        <f aca="true" t="shared" si="9" ref="O29:O46">SUM(B29:N29)</f>
        <v>-550352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99000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99000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424000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424000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-325000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-325000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-3336.69</v>
      </c>
      <c r="E41" s="35">
        <v>0</v>
      </c>
      <c r="F41" s="35">
        <v>0</v>
      </c>
      <c r="G41" s="35">
        <v>0</v>
      </c>
      <c r="H41" s="35">
        <v>-921.56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-4258.25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964058.68</v>
      </c>
      <c r="C44" s="36">
        <f t="shared" si="11"/>
        <v>695181.83</v>
      </c>
      <c r="D44" s="36">
        <f t="shared" si="11"/>
        <v>604020.06</v>
      </c>
      <c r="E44" s="36">
        <f t="shared" si="11"/>
        <v>188387.06000000003</v>
      </c>
      <c r="F44" s="36">
        <f t="shared" si="11"/>
        <v>635394.97</v>
      </c>
      <c r="G44" s="36">
        <f t="shared" si="11"/>
        <v>905731.34</v>
      </c>
      <c r="H44" s="36">
        <f t="shared" si="11"/>
        <v>272055.63</v>
      </c>
      <c r="I44" s="36">
        <f t="shared" si="11"/>
        <v>685670.71</v>
      </c>
      <c r="J44" s="36">
        <f t="shared" si="11"/>
        <v>637760.1000000001</v>
      </c>
      <c r="K44" s="36">
        <f t="shared" si="11"/>
        <v>801050.3999999998</v>
      </c>
      <c r="L44" s="36">
        <f t="shared" si="11"/>
        <v>784873.5000000001</v>
      </c>
      <c r="M44" s="36">
        <f t="shared" si="11"/>
        <v>413272.46</v>
      </c>
      <c r="N44" s="36">
        <f t="shared" si="11"/>
        <v>231084.16999999998</v>
      </c>
      <c r="O44" s="36">
        <f>SUM(B44:N44)</f>
        <v>7818540.91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-31682.15</v>
      </c>
      <c r="E45" s="33">
        <v>0</v>
      </c>
      <c r="F45" s="33">
        <v>-334754.1</v>
      </c>
      <c r="G45" s="33">
        <v>0</v>
      </c>
      <c r="H45" s="33">
        <v>0</v>
      </c>
      <c r="I45" s="33">
        <v>0</v>
      </c>
      <c r="J45" s="33">
        <v>-9642.08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-376078.33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-4951.9</v>
      </c>
      <c r="E46" s="33">
        <v>0</v>
      </c>
      <c r="F46" s="33">
        <v>-319834.46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-324786.36000000004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964058.69</v>
      </c>
      <c r="C50" s="51">
        <f t="shared" si="12"/>
        <v>695181.8300000001</v>
      </c>
      <c r="D50" s="51">
        <f t="shared" si="12"/>
        <v>604020.07</v>
      </c>
      <c r="E50" s="51">
        <f t="shared" si="12"/>
        <v>188387.06</v>
      </c>
      <c r="F50" s="51">
        <f t="shared" si="12"/>
        <v>635394.98</v>
      </c>
      <c r="G50" s="51">
        <f t="shared" si="12"/>
        <v>905731.35</v>
      </c>
      <c r="H50" s="51">
        <f t="shared" si="12"/>
        <v>272055.64</v>
      </c>
      <c r="I50" s="51">
        <f t="shared" si="12"/>
        <v>685670.71</v>
      </c>
      <c r="J50" s="51">
        <f t="shared" si="12"/>
        <v>637760.09</v>
      </c>
      <c r="K50" s="51">
        <f t="shared" si="12"/>
        <v>801050.41</v>
      </c>
      <c r="L50" s="51">
        <f t="shared" si="12"/>
        <v>784873.49</v>
      </c>
      <c r="M50" s="51">
        <f t="shared" si="12"/>
        <v>413272.46</v>
      </c>
      <c r="N50" s="51">
        <f t="shared" si="12"/>
        <v>231084.16</v>
      </c>
      <c r="O50" s="36">
        <f t="shared" si="12"/>
        <v>7818540.94</v>
      </c>
      <c r="Q50"/>
    </row>
    <row r="51" spans="1:18" ht="18.75" customHeight="1">
      <c r="A51" s="26" t="s">
        <v>57</v>
      </c>
      <c r="B51" s="51">
        <v>790739.58</v>
      </c>
      <c r="C51" s="51">
        <v>506294.44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1297034.02</v>
      </c>
      <c r="P51"/>
      <c r="Q51" s="43"/>
      <c r="R51" s="43"/>
    </row>
    <row r="52" spans="1:16" ht="18.75" customHeight="1">
      <c r="A52" s="26" t="s">
        <v>58</v>
      </c>
      <c r="B52" s="51">
        <v>173319.11</v>
      </c>
      <c r="C52" s="51">
        <v>188887.39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362206.5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604020.07</v>
      </c>
      <c r="E53" s="52">
        <v>0</v>
      </c>
      <c r="F53" s="52">
        <v>0</v>
      </c>
      <c r="G53" s="52">
        <v>0</v>
      </c>
      <c r="H53" s="51">
        <v>272055.64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876075.71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188387.06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188387.06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635394.98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635394.98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905731.35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905731.35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685670.71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685670.71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637760.09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637760.09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801050.41</v>
      </c>
      <c r="L59" s="31">
        <v>784873.49</v>
      </c>
      <c r="M59" s="52">
        <v>0</v>
      </c>
      <c r="N59" s="52">
        <v>0</v>
      </c>
      <c r="O59" s="36">
        <f t="shared" si="13"/>
        <v>1585923.9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413272.46</v>
      </c>
      <c r="N60" s="52">
        <v>0</v>
      </c>
      <c r="O60" s="36">
        <f t="shared" si="13"/>
        <v>413272.46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231084.16</v>
      </c>
      <c r="O61" s="55">
        <f t="shared" si="13"/>
        <v>231084.16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2:12" ht="14.25">
      <c r="B64" s="57"/>
      <c r="C64" s="57"/>
      <c r="D64" s="67"/>
      <c r="E64"/>
      <c r="F64"/>
      <c r="G64"/>
      <c r="H64"/>
      <c r="I64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 s="59"/>
      <c r="L66" s="59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2021-01-06T17:11:54Z</dcterms:modified>
  <cp:category/>
  <cp:version/>
  <cp:contentType/>
  <cp:contentStatus/>
</cp:coreProperties>
</file>