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<sst xmlns="http://schemas.openxmlformats.org/spreadsheetml/2006/main" count="79" uniqueCount="76">
  <si>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</si>
  <si>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</si>
  <si>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</si>
  <si>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</si>
  <si>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</si>
  <si>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</si>
  <si>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</si>
  <si>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</si>
  <si>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</si>
  <si>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</si>
  <si>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</si>
  <si>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</si>
  <si>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</si>
  <si>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</si>
  <si>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</si>
  <si>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</si>
  <si>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</si>
  <si>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</si>
  <si>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</si>
  <si>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</si>
  <si>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</si>
  <si>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</si>
  <si>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</si>
  <si>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</si>
  <si>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</si>
  <si>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</si>
  <si>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</si>
  <si>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</si>
  <si>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</si>
  <si>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</si>
  <si>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</si>
  <si>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</si>
  <si>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</si>
  <si>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</si>
  <si>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</si>
  <si>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</si>
  <si>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</si>
  <si>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</si>
  <si>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</si>
  <si>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</si>
  <si>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</si>
  <si>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</si>
  <si>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</si>
  <si>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</si>
  <si>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</si>
  <si>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</si>
  <si>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</si>
  <si>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</si>
  <si>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</si>
  <si>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</si>
  <si>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</si>
  <si>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</si>
  <si>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</si>
  <si>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</si>
  <si>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</si>
  <si>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</si>
  <si>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</si>
  <si>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</si>
  <si>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</si>
  <si>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</si>
  <si>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</si>
  <si>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</si>
  <si>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</si>
  <si>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</si>
  <si>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</si>
  <si>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</si>
  <si>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</si>
  <si>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</si>
  <si>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</si>
  <si>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</si>
  <si>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</si>
  <si>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</si>
  <si>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</si>
  <si>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13/12/20 - VENCIMENTO 18/12/20</t>
  </si>
  <si>
    <t>5.3. Revisão de Remuneração pelo Transporte Coletivo (1)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</si>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</sst>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127527</v>
      </c>
      <c r="C7" s="9">
        <f t="shared" si="0"/>
        <v>90444</v>
      </c>
      <c r="D7" s="9">
        <f t="shared" si="0"/>
        <v>102602</v>
      </c>
      <c r="E7" s="9">
        <f t="shared" si="0"/>
        <v>18207</v>
      </c>
      <c r="F7" s="9">
        <f t="shared" si="0"/>
        <v>71447</v>
      </c>
      <c r="G7" s="9">
        <f t="shared" si="0"/>
        <v>108094</v>
      </c>
      <c r="H7" s="9">
        <f t="shared" si="0"/>
        <v>11850</v>
      </c>
      <c r="I7" s="9">
        <f t="shared" si="0"/>
        <v>70352</v>
      </c>
      <c r="J7" s="9">
        <f t="shared" si="0"/>
        <v>83357</v>
      </c>
      <c r="K7" s="9">
        <f t="shared" si="0"/>
        <v>118741</v>
      </c>
      <c r="L7" s="9">
        <f t="shared" si="0"/>
        <v>94033</v>
      </c>
      <c r="M7" s="9">
        <f t="shared" si="0"/>
        <v>36318</v>
      </c>
      <c r="N7" s="9">
        <f t="shared" si="0"/>
        <v>19982</v>
      </c>
      <c r="O7" s="9">
        <f t="shared" si="0"/>
        <v>952954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9000</v>
      </c>
      <c r="C8" s="11">
        <f t="shared" si="1"/>
        <v>8282</v>
      </c>
      <c r="D8" s="11">
        <f t="shared" si="1"/>
        <v>7730</v>
      </c>
      <c r="E8" s="11">
        <f t="shared" si="1"/>
        <v>1074</v>
      </c>
      <c r="F8" s="11">
        <f t="shared" si="1"/>
        <v>5048</v>
      </c>
      <c r="G8" s="11">
        <f t="shared" si="1"/>
        <v>7543</v>
      </c>
      <c r="H8" s="11">
        <f t="shared" si="1"/>
        <v>1076</v>
      </c>
      <c r="I8" s="11">
        <f t="shared" si="1"/>
        <v>6970</v>
      </c>
      <c r="J8" s="11">
        <f t="shared" si="1"/>
        <v>6269</v>
      </c>
      <c r="K8" s="11">
        <f t="shared" si="1"/>
        <v>6815</v>
      </c>
      <c r="L8" s="11">
        <f t="shared" si="1"/>
        <v>5499</v>
      </c>
      <c r="M8" s="11">
        <f t="shared" si="1"/>
        <v>2379</v>
      </c>
      <c r="N8" s="11">
        <f t="shared" si="1"/>
        <v>1387</v>
      </c>
      <c r="O8" s="11">
        <f t="shared" si="1"/>
        <v>69072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9000</v>
      </c>
      <c r="C9" s="11">
        <v>8282</v>
      </c>
      <c r="D9" s="11">
        <v>7730</v>
      </c>
      <c r="E9" s="11">
        <v>1074</v>
      </c>
      <c r="F9" s="11">
        <v>5048</v>
      </c>
      <c r="G9" s="11">
        <v>7543</v>
      </c>
      <c r="H9" s="11">
        <v>1074</v>
      </c>
      <c r="I9" s="11">
        <v>6970</v>
      </c>
      <c r="J9" s="11">
        <v>6269</v>
      </c>
      <c r="K9" s="11">
        <v>6810</v>
      </c>
      <c r="L9" s="11">
        <v>5499</v>
      </c>
      <c r="M9" s="11">
        <v>2379</v>
      </c>
      <c r="N9" s="11">
        <v>1387</v>
      </c>
      <c r="O9" s="11">
        <f>SUM(B9:N9)</f>
        <v>69065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5</v>
      </c>
      <c r="L10" s="13">
        <v>0</v>
      </c>
      <c r="M10" s="13">
        <v>0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118527</v>
      </c>
      <c r="C11" s="13">
        <v>82162</v>
      </c>
      <c r="D11" s="13">
        <v>94872</v>
      </c>
      <c r="E11" s="13">
        <v>17133</v>
      </c>
      <c r="F11" s="13">
        <v>66399</v>
      </c>
      <c r="G11" s="13">
        <v>100551</v>
      </c>
      <c r="H11" s="13">
        <v>10774</v>
      </c>
      <c r="I11" s="13">
        <v>63382</v>
      </c>
      <c r="J11" s="13">
        <v>77088</v>
      </c>
      <c r="K11" s="13">
        <v>111926</v>
      </c>
      <c r="L11" s="13">
        <v>88534</v>
      </c>
      <c r="M11" s="13">
        <v>33939</v>
      </c>
      <c r="N11" s="13">
        <v>18595</v>
      </c>
      <c r="O11" s="11">
        <f>SUM(B11:N11)</f>
        <v>883882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1.30955116239994</v>
      </c>
      <c r="C15" s="19">
        <v>1.344066307547171</v>
      </c>
      <c r="D15" s="19">
        <v>1.402741600247354</v>
      </c>
      <c r="E15" s="19">
        <v>1.04104301077791</v>
      </c>
      <c r="F15" s="19">
        <v>1.696050331351129</v>
      </c>
      <c r="G15" s="19">
        <v>1.646324068341594</v>
      </c>
      <c r="H15" s="19">
        <v>1.711655930493754</v>
      </c>
      <c r="I15" s="19">
        <v>1.388069570999501</v>
      </c>
      <c r="J15" s="19">
        <v>1.290233890361249</v>
      </c>
      <c r="K15" s="19">
        <v>1.312847551560381</v>
      </c>
      <c r="L15" s="19">
        <v>1.383322428773397</v>
      </c>
      <c r="M15" s="19">
        <v>1.418727092400353</v>
      </c>
      <c r="N15" s="19">
        <v>1.398357227662974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439085.26</v>
      </c>
      <c r="C17" s="24">
        <f aca="true" t="shared" si="2" ref="C17:N17">C18+C19+C20+C21+C22+C23+C24+C25</f>
        <v>313151.66</v>
      </c>
      <c r="D17" s="24">
        <f t="shared" si="2"/>
        <v>315778.95999999996</v>
      </c>
      <c r="E17" s="24">
        <f t="shared" si="2"/>
        <v>74439.81000000001</v>
      </c>
      <c r="F17" s="24">
        <f t="shared" si="2"/>
        <v>296563.2799999999</v>
      </c>
      <c r="G17" s="24">
        <f t="shared" si="2"/>
        <v>374253.62</v>
      </c>
      <c r="H17" s="24">
        <f t="shared" si="2"/>
        <v>48679.17999999999</v>
      </c>
      <c r="I17" s="24">
        <f t="shared" si="2"/>
        <v>267820.93</v>
      </c>
      <c r="J17" s="24">
        <f t="shared" si="2"/>
        <v>265769.03</v>
      </c>
      <c r="K17" s="24">
        <f t="shared" si="2"/>
        <v>389070.51999999996</v>
      </c>
      <c r="L17" s="24">
        <f t="shared" si="2"/>
        <v>370138.3</v>
      </c>
      <c r="M17" s="24">
        <f t="shared" si="2"/>
        <v>178556.77000000002</v>
      </c>
      <c r="N17" s="24">
        <f t="shared" si="2"/>
        <v>82459.60999999999</v>
      </c>
      <c r="O17" s="24">
        <f>O18+O19+O20+O21+O22+O23+O24+O25</f>
        <v>3415766.9300000006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281222.54</v>
      </c>
      <c r="C18" s="30">
        <f t="shared" si="3"/>
        <v>205986.21</v>
      </c>
      <c r="D18" s="30">
        <f t="shared" si="3"/>
        <v>204885.93</v>
      </c>
      <c r="E18" s="30">
        <f t="shared" si="3"/>
        <v>62196.93</v>
      </c>
      <c r="F18" s="30">
        <f t="shared" si="3"/>
        <v>165306.92</v>
      </c>
      <c r="G18" s="30">
        <f t="shared" si="3"/>
        <v>205594.79</v>
      </c>
      <c r="H18" s="30">
        <f t="shared" si="3"/>
        <v>30221.06</v>
      </c>
      <c r="I18" s="30">
        <f t="shared" si="3"/>
        <v>158953.31</v>
      </c>
      <c r="J18" s="30">
        <f t="shared" si="3"/>
        <v>189562.15</v>
      </c>
      <c r="K18" s="30">
        <f t="shared" si="3"/>
        <v>255423.77</v>
      </c>
      <c r="L18" s="30">
        <f t="shared" si="3"/>
        <v>230211.59</v>
      </c>
      <c r="M18" s="30">
        <f t="shared" si="3"/>
        <v>102714.57</v>
      </c>
      <c r="N18" s="30">
        <f t="shared" si="3"/>
        <v>51071.99</v>
      </c>
      <c r="O18" s="30">
        <f aca="true" t="shared" si="4" ref="O18:O25">SUM(B18:N18)</f>
        <v>2143351.7600000002</v>
      </c>
    </row>
    <row r="19" spans="1:23" ht="18.75" customHeight="1">
      <c r="A19" s="26" t="s">
        <v>35</v>
      </c>
      <c r="B19" s="30">
        <f>IF(B15&lt;&gt;0,ROUND((B15-1)*B18,2),0)</f>
        <v>87052.76</v>
      </c>
      <c r="C19" s="30">
        <f aca="true" t="shared" si="5" ref="C19:N19">IF(C15&lt;&gt;0,ROUND((C15-1)*C18,2),0)</f>
        <v>70872.91</v>
      </c>
      <c r="D19" s="30">
        <f t="shared" si="5"/>
        <v>82516.09</v>
      </c>
      <c r="E19" s="30">
        <f t="shared" si="5"/>
        <v>2552.75</v>
      </c>
      <c r="F19" s="30">
        <f t="shared" si="5"/>
        <v>115061.94</v>
      </c>
      <c r="G19" s="30">
        <f t="shared" si="5"/>
        <v>132880.86</v>
      </c>
      <c r="H19" s="30">
        <f t="shared" si="5"/>
        <v>21507</v>
      </c>
      <c r="I19" s="30">
        <f t="shared" si="5"/>
        <v>61684.94</v>
      </c>
      <c r="J19" s="30">
        <f t="shared" si="5"/>
        <v>55017.36</v>
      </c>
      <c r="K19" s="30">
        <f t="shared" si="5"/>
        <v>79908.7</v>
      </c>
      <c r="L19" s="30">
        <f t="shared" si="5"/>
        <v>88245.27</v>
      </c>
      <c r="M19" s="30">
        <f t="shared" si="5"/>
        <v>43009.37</v>
      </c>
      <c r="N19" s="30">
        <f t="shared" si="5"/>
        <v>20344.9</v>
      </c>
      <c r="O19" s="30">
        <f t="shared" si="4"/>
        <v>860654.85</v>
      </c>
      <c r="W19" s="62"/>
    </row>
    <row r="20" spans="1:15" ht="18.75" customHeight="1">
      <c r="A20" s="26" t="s">
        <v>36</v>
      </c>
      <c r="B20" s="30">
        <v>18134.75</v>
      </c>
      <c r="C20" s="30">
        <v>12984.29</v>
      </c>
      <c r="D20" s="30">
        <v>8158.47</v>
      </c>
      <c r="E20" s="30">
        <v>3425.31</v>
      </c>
      <c r="F20" s="30">
        <v>7492.99</v>
      </c>
      <c r="G20" s="30">
        <v>12291.91</v>
      </c>
      <c r="H20" s="30">
        <v>1462.63</v>
      </c>
      <c r="I20" s="30">
        <v>9305.91</v>
      </c>
      <c r="J20" s="30">
        <v>10138.43</v>
      </c>
      <c r="K20" s="30">
        <v>16618.56</v>
      </c>
      <c r="L20" s="30">
        <v>14735.27</v>
      </c>
      <c r="M20" s="30">
        <v>6494.77</v>
      </c>
      <c r="N20" s="30">
        <v>2316.9</v>
      </c>
      <c r="O20" s="30">
        <f t="shared" si="4"/>
        <v>123560.19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-283.76</v>
      </c>
      <c r="F23" s="30">
        <v>-230.52</v>
      </c>
      <c r="G23" s="30">
        <v>0</v>
      </c>
      <c r="H23" s="30">
        <v>-803.9</v>
      </c>
      <c r="I23" s="30">
        <v>0</v>
      </c>
      <c r="J23" s="30">
        <v>-4495.21</v>
      </c>
      <c r="K23" s="30">
        <v>0</v>
      </c>
      <c r="L23" s="30">
        <v>0</v>
      </c>
      <c r="M23" s="30">
        <v>-337.25</v>
      </c>
      <c r="N23" s="30">
        <v>0</v>
      </c>
      <c r="O23" s="30">
        <f t="shared" si="4"/>
        <v>-6150.639999999999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-39600</v>
      </c>
      <c r="C27" s="30">
        <f>+C28+C30+C41+C42+C45-C46</f>
        <v>-36440.8</v>
      </c>
      <c r="D27" s="30">
        <f t="shared" si="6"/>
        <v>-35456.67</v>
      </c>
      <c r="E27" s="30">
        <f t="shared" si="6"/>
        <v>-4725.6</v>
      </c>
      <c r="F27" s="30">
        <f t="shared" si="6"/>
        <v>-22211.2</v>
      </c>
      <c r="G27" s="30">
        <f t="shared" si="6"/>
        <v>-33189.2</v>
      </c>
      <c r="H27" s="30">
        <f t="shared" si="6"/>
        <v>-4969</v>
      </c>
      <c r="I27" s="30">
        <f t="shared" si="6"/>
        <v>-30668</v>
      </c>
      <c r="J27" s="30">
        <f t="shared" si="6"/>
        <v>-27583.6</v>
      </c>
      <c r="K27" s="30">
        <f t="shared" si="6"/>
        <v>-29964</v>
      </c>
      <c r="L27" s="30">
        <f t="shared" si="6"/>
        <v>-24195.6</v>
      </c>
      <c r="M27" s="30">
        <f t="shared" si="6"/>
        <v>-10467.6</v>
      </c>
      <c r="N27" s="30">
        <f t="shared" si="6"/>
        <v>-6102.8</v>
      </c>
      <c r="O27" s="30">
        <f t="shared" si="6"/>
        <v>-305574.06999999995</v>
      </c>
    </row>
    <row r="28" spans="1:15" ht="18.75" customHeight="1">
      <c r="A28" s="26" t="s">
        <v>40</v>
      </c>
      <c r="B28" s="31">
        <f>+B29</f>
        <v>-39600</v>
      </c>
      <c r="C28" s="31">
        <f>+C29</f>
        <v>-36440.8</v>
      </c>
      <c r="D28" s="31">
        <f aca="true" t="shared" si="7" ref="D28:O28">+D29</f>
        <v>-34012</v>
      </c>
      <c r="E28" s="31">
        <f t="shared" si="7"/>
        <v>-4725.6</v>
      </c>
      <c r="F28" s="31">
        <f t="shared" si="7"/>
        <v>-22211.2</v>
      </c>
      <c r="G28" s="31">
        <f t="shared" si="7"/>
        <v>-33189.2</v>
      </c>
      <c r="H28" s="31">
        <f t="shared" si="7"/>
        <v>-4725.6</v>
      </c>
      <c r="I28" s="31">
        <f t="shared" si="7"/>
        <v>-30668</v>
      </c>
      <c r="J28" s="31">
        <f t="shared" si="7"/>
        <v>-27583.6</v>
      </c>
      <c r="K28" s="31">
        <f t="shared" si="7"/>
        <v>-29964</v>
      </c>
      <c r="L28" s="31">
        <f t="shared" si="7"/>
        <v>-24195.6</v>
      </c>
      <c r="M28" s="31">
        <f t="shared" si="7"/>
        <v>-10467.6</v>
      </c>
      <c r="N28" s="31">
        <f t="shared" si="7"/>
        <v>-6102.8</v>
      </c>
      <c r="O28" s="31">
        <f t="shared" si="7"/>
        <v>-303885.99999999994</v>
      </c>
    </row>
    <row r="29" spans="1:26" ht="18.75" customHeight="1">
      <c r="A29" s="27" t="s">
        <v>41</v>
      </c>
      <c r="B29" s="16">
        <f>ROUND((-B9)*$G$3,2)</f>
        <v>-39600</v>
      </c>
      <c r="C29" s="16">
        <f aca="true" t="shared" si="8" ref="C29:N29">ROUND((-C9)*$G$3,2)</f>
        <v>-36440.8</v>
      </c>
      <c r="D29" s="16">
        <f t="shared" si="8"/>
        <v>-34012</v>
      </c>
      <c r="E29" s="16">
        <f t="shared" si="8"/>
        <v>-4725.6</v>
      </c>
      <c r="F29" s="16">
        <f t="shared" si="8"/>
        <v>-22211.2</v>
      </c>
      <c r="G29" s="16">
        <f t="shared" si="8"/>
        <v>-33189.2</v>
      </c>
      <c r="H29" s="16">
        <f t="shared" si="8"/>
        <v>-4725.6</v>
      </c>
      <c r="I29" s="16">
        <f t="shared" si="8"/>
        <v>-30668</v>
      </c>
      <c r="J29" s="16">
        <f t="shared" si="8"/>
        <v>-27583.6</v>
      </c>
      <c r="K29" s="16">
        <f t="shared" si="8"/>
        <v>-29964</v>
      </c>
      <c r="L29" s="16">
        <f t="shared" si="8"/>
        <v>-24195.6</v>
      </c>
      <c r="M29" s="16">
        <f t="shared" si="8"/>
        <v>-10467.6</v>
      </c>
      <c r="N29" s="16">
        <f t="shared" si="8"/>
        <v>-6102.8</v>
      </c>
      <c r="O29" s="32">
        <f aca="true" t="shared" si="9" ref="O29:O46">SUM(B29:N29)</f>
        <v>-303885.99999999994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-1444.67</v>
      </c>
      <c r="E41" s="35">
        <v>0</v>
      </c>
      <c r="F41" s="35">
        <v>0</v>
      </c>
      <c r="G41" s="35">
        <v>0</v>
      </c>
      <c r="H41" s="35">
        <v>-243.4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-1688.0700000000002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399485.26</v>
      </c>
      <c r="C44" s="36">
        <f t="shared" si="11"/>
        <v>276710.86</v>
      </c>
      <c r="D44" s="36">
        <f t="shared" si="11"/>
        <v>280322.29</v>
      </c>
      <c r="E44" s="36">
        <f t="shared" si="11"/>
        <v>69714.21</v>
      </c>
      <c r="F44" s="36">
        <f t="shared" si="11"/>
        <v>274352.0799999999</v>
      </c>
      <c r="G44" s="36">
        <f t="shared" si="11"/>
        <v>341064.42</v>
      </c>
      <c r="H44" s="36">
        <f t="shared" si="11"/>
        <v>43710.17999999999</v>
      </c>
      <c r="I44" s="36">
        <f t="shared" si="11"/>
        <v>237152.93</v>
      </c>
      <c r="J44" s="36">
        <f t="shared" si="11"/>
        <v>238185.43000000002</v>
      </c>
      <c r="K44" s="36">
        <f t="shared" si="11"/>
        <v>359106.51999999996</v>
      </c>
      <c r="L44" s="36">
        <f t="shared" si="11"/>
        <v>345942.7</v>
      </c>
      <c r="M44" s="36">
        <f t="shared" si="11"/>
        <v>168089.17</v>
      </c>
      <c r="N44" s="36">
        <f t="shared" si="11"/>
        <v>76356.80999999998</v>
      </c>
      <c r="O44" s="36">
        <f>SUM(B44:N44)</f>
        <v>3110192.86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399485.27</v>
      </c>
      <c r="C50" s="51">
        <f t="shared" si="12"/>
        <v>276710.87</v>
      </c>
      <c r="D50" s="51">
        <f t="shared" si="12"/>
        <v>280322.29</v>
      </c>
      <c r="E50" s="51">
        <f t="shared" si="12"/>
        <v>69714.21</v>
      </c>
      <c r="F50" s="51">
        <f t="shared" si="12"/>
        <v>274352.08</v>
      </c>
      <c r="G50" s="51">
        <f t="shared" si="12"/>
        <v>341064.42</v>
      </c>
      <c r="H50" s="51">
        <f t="shared" si="12"/>
        <v>43710.17</v>
      </c>
      <c r="I50" s="51">
        <f t="shared" si="12"/>
        <v>237152.93</v>
      </c>
      <c r="J50" s="51">
        <f t="shared" si="12"/>
        <v>238185.44</v>
      </c>
      <c r="K50" s="51">
        <f t="shared" si="12"/>
        <v>359106.51</v>
      </c>
      <c r="L50" s="51">
        <f t="shared" si="12"/>
        <v>345942.7</v>
      </c>
      <c r="M50" s="51">
        <f t="shared" si="12"/>
        <v>168089.17</v>
      </c>
      <c r="N50" s="51">
        <f t="shared" si="12"/>
        <v>76356.81</v>
      </c>
      <c r="O50" s="36">
        <f t="shared" si="12"/>
        <v>3110192.87</v>
      </c>
      <c r="Q50"/>
    </row>
    <row r="51" spans="1:18" ht="18.75" customHeight="1">
      <c r="A51" s="26" t="s">
        <v>57</v>
      </c>
      <c r="B51" s="51">
        <v>333459.76</v>
      </c>
      <c r="C51" s="51">
        <v>205007.05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538466.81</v>
      </c>
      <c r="P51"/>
      <c r="Q51"/>
      <c r="R51" s="43"/>
    </row>
    <row r="52" spans="1:16" ht="18.75" customHeight="1">
      <c r="A52" s="26" t="s">
        <v>58</v>
      </c>
      <c r="B52" s="51">
        <v>66025.51</v>
      </c>
      <c r="C52" s="51">
        <v>71703.82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137729.33000000002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280322.29</v>
      </c>
      <c r="E53" s="52">
        <v>0</v>
      </c>
      <c r="F53" s="52">
        <v>0</v>
      </c>
      <c r="G53" s="52">
        <v>0</v>
      </c>
      <c r="H53" s="51">
        <v>43710.17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324032.45999999996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69714.21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69714.21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274352.08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274352.08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341064.42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341064.42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237152.93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237152.93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238185.44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238185.44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359106.51</v>
      </c>
      <c r="L59" s="31">
        <v>345942.7</v>
      </c>
      <c r="M59" s="52">
        <v>0</v>
      </c>
      <c r="N59" s="52">
        <v>0</v>
      </c>
      <c r="O59" s="36">
        <f t="shared" si="13"/>
        <v>705049.21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168089.17</v>
      </c>
      <c r="N60" s="52">
        <v>0</v>
      </c>
      <c r="O60" s="36">
        <f t="shared" si="13"/>
        <v>168089.17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76356.81</v>
      </c>
      <c r="O61" s="55">
        <f t="shared" si="13"/>
        <v>76356.81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2020-12-22T13:52:27Z</dcterms:modified>
  <cp:category/>
  <cp:version/>
  <cp:contentType/>
  <cp:contentStatus/>
</cp:coreProperties>
</file>