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<sst xmlns="http://schemas.openxmlformats.org/spreadsheetml/2006/main" count="79" uniqueCount="76">
  <si>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</si>
  <si>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</si>
  <si>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</si>
  <si>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</si>
  <si>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</si>
  <si>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</si>
  <si>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</si>
  <si>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</si>
  <si>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</si>
  <si>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</si>
  <si>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</si>
  <si>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</si>
  <si>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</si>
  <si>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</si>
  <si>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</si>
  <si>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</si>
  <si>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</si>
  <si>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</si>
  <si>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</si>
  <si>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</si>
  <si>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</si>
  <si>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</si>
  <si>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</si>
  <si>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</si>
  <si>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</si>
  <si>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</si>
  <si>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</si>
  <si>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</si>
  <si>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</si>
  <si>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</si>
  <si>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</si>
  <si>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</si>
  <si>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</si>
  <si>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</si>
  <si>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</si>
  <si>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</si>
  <si>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</si>
  <si>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</si>
  <si>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</si>
  <si>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</si>
  <si>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</si>
  <si>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</si>
  <si>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</si>
  <si>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</si>
  <si>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</si>
  <si>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</si>
  <si>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</si>
  <si>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</si>
  <si>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</si>
  <si>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</si>
  <si>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</si>
  <si>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</si>
  <si>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</si>
  <si>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</si>
  <si>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</si>
  <si>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</si>
  <si>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</si>
  <si>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</si>
  <si>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</si>
  <si>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</si>
  <si>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</si>
  <si>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</si>
  <si>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</si>
  <si>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</si>
  <si>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</si>
  <si>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</si>
  <si>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</si>
  <si>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</si>
  <si>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</si>
  <si>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</si>
  <si>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</si>
  <si>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</si>
  <si>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</si>
  <si>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11/12/20 - VENCIMENTO 18/12/20</t>
  </si>
  <si>
    <t>5.3. Revisão de Remuneração pelo Transporte Coletivo (1)</t>
  </si>
  <si>
    <t>Nota: (1) Revisão de remuneração referente ao reajuste de anual, considerando a cesta de índices contratual; e revisão de critérios da portaria SMT.GAB 087/20.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</si>
</sst>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322426</v>
      </c>
      <c r="C7" s="9">
        <f t="shared" si="0"/>
        <v>230734</v>
      </c>
      <c r="D7" s="9">
        <f t="shared" si="0"/>
        <v>251157</v>
      </c>
      <c r="E7" s="9">
        <f t="shared" si="0"/>
        <v>52966</v>
      </c>
      <c r="F7" s="9">
        <f t="shared" si="0"/>
        <v>173583</v>
      </c>
      <c r="G7" s="9">
        <f t="shared" si="0"/>
        <v>294835</v>
      </c>
      <c r="H7" s="9">
        <f t="shared" si="0"/>
        <v>45644</v>
      </c>
      <c r="I7" s="9">
        <f t="shared" si="0"/>
        <v>222161</v>
      </c>
      <c r="J7" s="9">
        <f t="shared" si="0"/>
        <v>208639</v>
      </c>
      <c r="K7" s="9">
        <f t="shared" si="0"/>
        <v>286566</v>
      </c>
      <c r="L7" s="9">
        <f t="shared" si="0"/>
        <v>222927</v>
      </c>
      <c r="M7" s="9">
        <f t="shared" si="0"/>
        <v>98453</v>
      </c>
      <c r="N7" s="9">
        <f t="shared" si="0"/>
        <v>63961</v>
      </c>
      <c r="O7" s="9">
        <f t="shared" si="0"/>
        <v>2474052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15876</v>
      </c>
      <c r="C8" s="11">
        <f t="shared" si="1"/>
        <v>15076</v>
      </c>
      <c r="D8" s="11">
        <f t="shared" si="1"/>
        <v>12791</v>
      </c>
      <c r="E8" s="11">
        <f t="shared" si="1"/>
        <v>2339</v>
      </c>
      <c r="F8" s="11">
        <f t="shared" si="1"/>
        <v>8055</v>
      </c>
      <c r="G8" s="11">
        <f t="shared" si="1"/>
        <v>14117</v>
      </c>
      <c r="H8" s="11">
        <f t="shared" si="1"/>
        <v>3090</v>
      </c>
      <c r="I8" s="11">
        <f t="shared" si="1"/>
        <v>15943</v>
      </c>
      <c r="J8" s="11">
        <f t="shared" si="1"/>
        <v>11920</v>
      </c>
      <c r="K8" s="11">
        <f t="shared" si="1"/>
        <v>10557</v>
      </c>
      <c r="L8" s="11">
        <f t="shared" si="1"/>
        <v>9235</v>
      </c>
      <c r="M8" s="11">
        <f t="shared" si="1"/>
        <v>5004</v>
      </c>
      <c r="N8" s="11">
        <f t="shared" si="1"/>
        <v>4131</v>
      </c>
      <c r="O8" s="11">
        <f t="shared" si="1"/>
        <v>128134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15876</v>
      </c>
      <c r="C9" s="11">
        <v>15076</v>
      </c>
      <c r="D9" s="11">
        <v>12791</v>
      </c>
      <c r="E9" s="11">
        <v>2339</v>
      </c>
      <c r="F9" s="11">
        <v>8055</v>
      </c>
      <c r="G9" s="11">
        <v>14117</v>
      </c>
      <c r="H9" s="11">
        <v>3087</v>
      </c>
      <c r="I9" s="11">
        <v>15941</v>
      </c>
      <c r="J9" s="11">
        <v>11920</v>
      </c>
      <c r="K9" s="11">
        <v>10549</v>
      </c>
      <c r="L9" s="11">
        <v>9235</v>
      </c>
      <c r="M9" s="11">
        <v>4998</v>
      </c>
      <c r="N9" s="11">
        <v>4131</v>
      </c>
      <c r="O9" s="11">
        <f>SUM(B9:N9)</f>
        <v>128115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2</v>
      </c>
      <c r="J10" s="13">
        <v>0</v>
      </c>
      <c r="K10" s="13">
        <v>8</v>
      </c>
      <c r="L10" s="13">
        <v>0</v>
      </c>
      <c r="M10" s="13">
        <v>6</v>
      </c>
      <c r="N10" s="13">
        <v>0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306550</v>
      </c>
      <c r="C11" s="13">
        <v>215658</v>
      </c>
      <c r="D11" s="13">
        <v>238366</v>
      </c>
      <c r="E11" s="13">
        <v>50627</v>
      </c>
      <c r="F11" s="13">
        <v>165528</v>
      </c>
      <c r="G11" s="13">
        <v>280718</v>
      </c>
      <c r="H11" s="13">
        <v>42554</v>
      </c>
      <c r="I11" s="13">
        <v>206218</v>
      </c>
      <c r="J11" s="13">
        <v>196719</v>
      </c>
      <c r="K11" s="13">
        <v>276009</v>
      </c>
      <c r="L11" s="13">
        <v>213692</v>
      </c>
      <c r="M11" s="13">
        <v>93449</v>
      </c>
      <c r="N11" s="13">
        <v>59830</v>
      </c>
      <c r="O11" s="11">
        <f>SUM(B11:N11)</f>
        <v>2345918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1.31179739401785</v>
      </c>
      <c r="C15" s="19">
        <v>1.344066307547171</v>
      </c>
      <c r="D15" s="19">
        <v>1.321694323260485</v>
      </c>
      <c r="E15" s="19">
        <v>1.02397674503772</v>
      </c>
      <c r="F15" s="19">
        <v>1.663667474266597</v>
      </c>
      <c r="G15" s="19">
        <v>1.637261759198194</v>
      </c>
      <c r="H15" s="19">
        <v>1.711655930493754</v>
      </c>
      <c r="I15" s="19">
        <v>1.362124358607127</v>
      </c>
      <c r="J15" s="19">
        <v>1.350556529511489</v>
      </c>
      <c r="K15" s="19">
        <v>1.305444296045447</v>
      </c>
      <c r="L15" s="19">
        <v>1.357862474520604</v>
      </c>
      <c r="M15" s="19">
        <v>1.424312617471204</v>
      </c>
      <c r="N15" s="19">
        <v>1.398357227662974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1019971.6599999999</v>
      </c>
      <c r="C17" s="24">
        <f aca="true" t="shared" si="2" ref="C17:N17">C18+C19+C20+C21+C22+C23+C24+C25</f>
        <v>753797.8899999999</v>
      </c>
      <c r="D17" s="24">
        <f t="shared" si="2"/>
        <v>697069.9999999999</v>
      </c>
      <c r="E17" s="24">
        <f t="shared" si="2"/>
        <v>197317.47999999998</v>
      </c>
      <c r="F17" s="24">
        <f t="shared" si="2"/>
        <v>689786.98</v>
      </c>
      <c r="G17" s="24">
        <f t="shared" si="2"/>
        <v>963626.4</v>
      </c>
      <c r="H17" s="24">
        <f t="shared" si="2"/>
        <v>198435.94000000003</v>
      </c>
      <c r="I17" s="24">
        <f t="shared" si="2"/>
        <v>734635.87</v>
      </c>
      <c r="J17" s="24">
        <f t="shared" si="2"/>
        <v>674022.3000000002</v>
      </c>
      <c r="K17" s="24">
        <f t="shared" si="2"/>
        <v>872105.4600000001</v>
      </c>
      <c r="L17" s="24">
        <f t="shared" si="2"/>
        <v>806046.1199999999</v>
      </c>
      <c r="M17" s="24">
        <f t="shared" si="2"/>
        <v>433810.35000000003</v>
      </c>
      <c r="N17" s="24">
        <f t="shared" si="2"/>
        <v>244305.74000000005</v>
      </c>
      <c r="O17" s="24">
        <f>O18+O19+O20+O21+O22+O23+O24+O25</f>
        <v>8284932.190000001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711013.82</v>
      </c>
      <c r="C18" s="30">
        <f t="shared" si="3"/>
        <v>525496.69</v>
      </c>
      <c r="D18" s="30">
        <f t="shared" si="3"/>
        <v>501535.41</v>
      </c>
      <c r="E18" s="30">
        <f t="shared" si="3"/>
        <v>180937.15</v>
      </c>
      <c r="F18" s="30">
        <f t="shared" si="3"/>
        <v>401618.99</v>
      </c>
      <c r="G18" s="30">
        <f t="shared" si="3"/>
        <v>560776.17</v>
      </c>
      <c r="H18" s="30">
        <f t="shared" si="3"/>
        <v>116405.89</v>
      </c>
      <c r="I18" s="30">
        <f t="shared" si="3"/>
        <v>501950.56</v>
      </c>
      <c r="J18" s="30">
        <f t="shared" si="3"/>
        <v>474465.95</v>
      </c>
      <c r="K18" s="30">
        <f t="shared" si="3"/>
        <v>616432.12</v>
      </c>
      <c r="L18" s="30">
        <f t="shared" si="3"/>
        <v>545769.88</v>
      </c>
      <c r="M18" s="30">
        <f t="shared" si="3"/>
        <v>278444.77</v>
      </c>
      <c r="N18" s="30">
        <f t="shared" si="3"/>
        <v>163477.92</v>
      </c>
      <c r="O18" s="30">
        <f aca="true" t="shared" si="4" ref="O18:O25">SUM(B18:N18)</f>
        <v>5578325.32</v>
      </c>
    </row>
    <row r="19" spans="1:23" ht="18.75" customHeight="1">
      <c r="A19" s="26" t="s">
        <v>35</v>
      </c>
      <c r="B19" s="30">
        <f>IF(B15&lt;&gt;0,ROUND((B15-1)*B18,2),0)</f>
        <v>221692.26</v>
      </c>
      <c r="C19" s="30">
        <f aca="true" t="shared" si="5" ref="C19:N19">IF(C15&lt;&gt;0,ROUND((C15-1)*C18,2),0)</f>
        <v>180805.71</v>
      </c>
      <c r="D19" s="30">
        <f t="shared" si="5"/>
        <v>161341.09</v>
      </c>
      <c r="E19" s="30">
        <f t="shared" si="5"/>
        <v>4338.28</v>
      </c>
      <c r="F19" s="30">
        <f t="shared" si="5"/>
        <v>266541.46</v>
      </c>
      <c r="G19" s="30">
        <f t="shared" si="5"/>
        <v>357361.21</v>
      </c>
      <c r="H19" s="30">
        <f t="shared" si="5"/>
        <v>82840.94</v>
      </c>
      <c r="I19" s="30">
        <f t="shared" si="5"/>
        <v>181768.52</v>
      </c>
      <c r="J19" s="30">
        <f t="shared" si="5"/>
        <v>166327.14</v>
      </c>
      <c r="K19" s="30">
        <f t="shared" si="5"/>
        <v>188285.67</v>
      </c>
      <c r="L19" s="30">
        <f t="shared" si="5"/>
        <v>195310.56</v>
      </c>
      <c r="M19" s="30">
        <f t="shared" si="5"/>
        <v>118147.63</v>
      </c>
      <c r="N19" s="30">
        <f t="shared" si="5"/>
        <v>65122.61</v>
      </c>
      <c r="O19" s="30">
        <f t="shared" si="4"/>
        <v>2189883.0799999996</v>
      </c>
      <c r="W19" s="62"/>
    </row>
    <row r="20" spans="1:15" ht="18.75" customHeight="1">
      <c r="A20" s="26" t="s">
        <v>36</v>
      </c>
      <c r="B20" s="30">
        <v>34590.37</v>
      </c>
      <c r="C20" s="30">
        <v>24261.4</v>
      </c>
      <c r="D20" s="30">
        <v>16014.07</v>
      </c>
      <c r="E20" s="30">
        <v>5990.05</v>
      </c>
      <c r="F20" s="30">
        <v>13616.66</v>
      </c>
      <c r="G20" s="30">
        <v>22334.72</v>
      </c>
      <c r="H20" s="30">
        <v>3700.62</v>
      </c>
      <c r="I20" s="30">
        <v>13641.3</v>
      </c>
      <c r="J20" s="30">
        <v>20730.51</v>
      </c>
      <c r="K20" s="30">
        <v>30402.56</v>
      </c>
      <c r="L20" s="30">
        <v>28768.91</v>
      </c>
      <c r="M20" s="30">
        <v>10947.34</v>
      </c>
      <c r="N20" s="30">
        <v>6979.39</v>
      </c>
      <c r="O20" s="30">
        <f t="shared" si="4"/>
        <v>231977.90000000002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69</v>
      </c>
      <c r="B23" s="30">
        <v>0</v>
      </c>
      <c r="C23" s="30">
        <v>-74.16</v>
      </c>
      <c r="D23" s="30">
        <v>-2039.04</v>
      </c>
      <c r="E23" s="30">
        <v>-496.58</v>
      </c>
      <c r="F23" s="30">
        <v>-922.08</v>
      </c>
      <c r="G23" s="30">
        <v>-331.76</v>
      </c>
      <c r="H23" s="30">
        <v>-803.9</v>
      </c>
      <c r="I23" s="30">
        <v>-601.28</v>
      </c>
      <c r="J23" s="30">
        <v>-3047.6</v>
      </c>
      <c r="K23" s="30">
        <v>-134.38</v>
      </c>
      <c r="L23" s="30">
        <v>-749.4</v>
      </c>
      <c r="M23" s="30">
        <v>-404.7</v>
      </c>
      <c r="N23" s="30">
        <v>0</v>
      </c>
      <c r="O23" s="30">
        <f t="shared" si="4"/>
        <v>-9604.88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51982.56</v>
      </c>
      <c r="C25" s="30">
        <v>20625.79</v>
      </c>
      <c r="D25" s="30">
        <v>26845.5</v>
      </c>
      <c r="E25" s="30">
        <v>6832.84</v>
      </c>
      <c r="F25" s="30">
        <v>14999.49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35604.94</v>
      </c>
      <c r="M25" s="30">
        <v>25334.08</v>
      </c>
      <c r="N25" s="30">
        <v>7384.59</v>
      </c>
      <c r="O25" s="30">
        <f t="shared" si="4"/>
        <v>306090.5900000001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-69854.4</v>
      </c>
      <c r="C27" s="30">
        <f>+C28+C30+C41+C42+C45-C46</f>
        <v>-66334.4</v>
      </c>
      <c r="D27" s="30">
        <f t="shared" si="6"/>
        <v>-59631.520000000004</v>
      </c>
      <c r="E27" s="30">
        <f t="shared" si="6"/>
        <v>-10291.6</v>
      </c>
      <c r="F27" s="30">
        <f t="shared" si="6"/>
        <v>-35442</v>
      </c>
      <c r="G27" s="30">
        <f t="shared" si="6"/>
        <v>-62114.8</v>
      </c>
      <c r="H27" s="30">
        <f t="shared" si="6"/>
        <v>-144574.97999999998</v>
      </c>
      <c r="I27" s="30">
        <f t="shared" si="6"/>
        <v>-70140.4</v>
      </c>
      <c r="J27" s="30">
        <f t="shared" si="6"/>
        <v>-52448</v>
      </c>
      <c r="K27" s="30">
        <f t="shared" si="6"/>
        <v>-46415.6</v>
      </c>
      <c r="L27" s="30">
        <f t="shared" si="6"/>
        <v>-40634</v>
      </c>
      <c r="M27" s="30">
        <f t="shared" si="6"/>
        <v>-21991.2</v>
      </c>
      <c r="N27" s="30">
        <f t="shared" si="6"/>
        <v>-18176.4</v>
      </c>
      <c r="O27" s="30">
        <f t="shared" si="6"/>
        <v>-698049.2999999999</v>
      </c>
    </row>
    <row r="28" spans="1:15" ht="18.75" customHeight="1">
      <c r="A28" s="26" t="s">
        <v>40</v>
      </c>
      <c r="B28" s="31">
        <f>+B29</f>
        <v>-69854.4</v>
      </c>
      <c r="C28" s="31">
        <f>+C29</f>
        <v>-66334.4</v>
      </c>
      <c r="D28" s="31">
        <f aca="true" t="shared" si="7" ref="D28:O28">+D29</f>
        <v>-56280.4</v>
      </c>
      <c r="E28" s="31">
        <f t="shared" si="7"/>
        <v>-10291.6</v>
      </c>
      <c r="F28" s="31">
        <f t="shared" si="7"/>
        <v>-35442</v>
      </c>
      <c r="G28" s="31">
        <f t="shared" si="7"/>
        <v>-62114.8</v>
      </c>
      <c r="H28" s="31">
        <f t="shared" si="7"/>
        <v>-13582.8</v>
      </c>
      <c r="I28" s="31">
        <f t="shared" si="7"/>
        <v>-70140.4</v>
      </c>
      <c r="J28" s="31">
        <f t="shared" si="7"/>
        <v>-52448</v>
      </c>
      <c r="K28" s="31">
        <f t="shared" si="7"/>
        <v>-46415.6</v>
      </c>
      <c r="L28" s="31">
        <f t="shared" si="7"/>
        <v>-40634</v>
      </c>
      <c r="M28" s="31">
        <f t="shared" si="7"/>
        <v>-21991.2</v>
      </c>
      <c r="N28" s="31">
        <f t="shared" si="7"/>
        <v>-18176.4</v>
      </c>
      <c r="O28" s="31">
        <f t="shared" si="7"/>
        <v>-563705.9999999999</v>
      </c>
    </row>
    <row r="29" spans="1:26" ht="18.75" customHeight="1">
      <c r="A29" s="27" t="s">
        <v>41</v>
      </c>
      <c r="B29" s="16">
        <f>ROUND((-B9)*$G$3,2)</f>
        <v>-69854.4</v>
      </c>
      <c r="C29" s="16">
        <f aca="true" t="shared" si="8" ref="C29:N29">ROUND((-C9)*$G$3,2)</f>
        <v>-66334.4</v>
      </c>
      <c r="D29" s="16">
        <f t="shared" si="8"/>
        <v>-56280.4</v>
      </c>
      <c r="E29" s="16">
        <f t="shared" si="8"/>
        <v>-10291.6</v>
      </c>
      <c r="F29" s="16">
        <f t="shared" si="8"/>
        <v>-35442</v>
      </c>
      <c r="G29" s="16">
        <f t="shared" si="8"/>
        <v>-62114.8</v>
      </c>
      <c r="H29" s="16">
        <f t="shared" si="8"/>
        <v>-13582.8</v>
      </c>
      <c r="I29" s="16">
        <f t="shared" si="8"/>
        <v>-70140.4</v>
      </c>
      <c r="J29" s="16">
        <f t="shared" si="8"/>
        <v>-52448</v>
      </c>
      <c r="K29" s="16">
        <f t="shared" si="8"/>
        <v>-46415.6</v>
      </c>
      <c r="L29" s="16">
        <f t="shared" si="8"/>
        <v>-40634</v>
      </c>
      <c r="M29" s="16">
        <f t="shared" si="8"/>
        <v>-21991.2</v>
      </c>
      <c r="N29" s="16">
        <f t="shared" si="8"/>
        <v>-18176.4</v>
      </c>
      <c r="O29" s="32">
        <f aca="true" t="shared" si="9" ref="O29:O46">SUM(B29:N29)</f>
        <v>-563705.9999999999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-3351.12</v>
      </c>
      <c r="E41" s="35">
        <v>0</v>
      </c>
      <c r="F41" s="35">
        <v>0</v>
      </c>
      <c r="G41" s="35">
        <v>0</v>
      </c>
      <c r="H41" s="35">
        <v>-992.18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-4343.3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950117.2599999999</v>
      </c>
      <c r="C44" s="36">
        <f t="shared" si="11"/>
        <v>687463.4899999999</v>
      </c>
      <c r="D44" s="36">
        <f t="shared" si="11"/>
        <v>637438.4799999999</v>
      </c>
      <c r="E44" s="36">
        <f t="shared" si="11"/>
        <v>187025.87999999998</v>
      </c>
      <c r="F44" s="36">
        <f t="shared" si="11"/>
        <v>654344.98</v>
      </c>
      <c r="G44" s="36">
        <f t="shared" si="11"/>
        <v>901511.6</v>
      </c>
      <c r="H44" s="36">
        <f t="shared" si="11"/>
        <v>53860.96000000005</v>
      </c>
      <c r="I44" s="36">
        <f t="shared" si="11"/>
        <v>664495.47</v>
      </c>
      <c r="J44" s="36">
        <f t="shared" si="11"/>
        <v>621574.3000000002</v>
      </c>
      <c r="K44" s="36">
        <f t="shared" si="11"/>
        <v>825689.8600000001</v>
      </c>
      <c r="L44" s="36">
        <f t="shared" si="11"/>
        <v>765412.1199999999</v>
      </c>
      <c r="M44" s="36">
        <f t="shared" si="11"/>
        <v>411819.15</v>
      </c>
      <c r="N44" s="36">
        <f t="shared" si="11"/>
        <v>226129.34000000005</v>
      </c>
      <c r="O44" s="36">
        <f>SUM(B44:N44)</f>
        <v>7586882.89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950117.25</v>
      </c>
      <c r="C50" s="51">
        <f t="shared" si="12"/>
        <v>687463.48</v>
      </c>
      <c r="D50" s="51">
        <f t="shared" si="12"/>
        <v>637438.49</v>
      </c>
      <c r="E50" s="51">
        <f t="shared" si="12"/>
        <v>187025.89</v>
      </c>
      <c r="F50" s="51">
        <f t="shared" si="12"/>
        <v>654344.98</v>
      </c>
      <c r="G50" s="51">
        <f t="shared" si="12"/>
        <v>901511.6</v>
      </c>
      <c r="H50" s="51">
        <f t="shared" si="12"/>
        <v>53860.97</v>
      </c>
      <c r="I50" s="51">
        <f t="shared" si="12"/>
        <v>664495.48</v>
      </c>
      <c r="J50" s="51">
        <f t="shared" si="12"/>
        <v>621574.3</v>
      </c>
      <c r="K50" s="51">
        <f t="shared" si="12"/>
        <v>825689.87</v>
      </c>
      <c r="L50" s="51">
        <f t="shared" si="12"/>
        <v>765412.12</v>
      </c>
      <c r="M50" s="51">
        <f t="shared" si="12"/>
        <v>411819.16</v>
      </c>
      <c r="N50" s="51">
        <f t="shared" si="12"/>
        <v>226129.34</v>
      </c>
      <c r="O50" s="36">
        <f t="shared" si="12"/>
        <v>7586882.930000001</v>
      </c>
      <c r="Q50"/>
    </row>
    <row r="51" spans="1:18" ht="18.75" customHeight="1">
      <c r="A51" s="26" t="s">
        <v>57</v>
      </c>
      <c r="B51" s="51">
        <v>779471.66</v>
      </c>
      <c r="C51" s="51">
        <v>500748.93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1280220.59</v>
      </c>
      <c r="P51"/>
      <c r="Q51"/>
      <c r="R51" s="43"/>
    </row>
    <row r="52" spans="1:16" ht="18.75" customHeight="1">
      <c r="A52" s="26" t="s">
        <v>58</v>
      </c>
      <c r="B52" s="51">
        <v>170645.59</v>
      </c>
      <c r="C52" s="51">
        <v>186714.55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357360.14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637438.49</v>
      </c>
      <c r="E53" s="52">
        <v>0</v>
      </c>
      <c r="F53" s="52">
        <v>0</v>
      </c>
      <c r="G53" s="52">
        <v>0</v>
      </c>
      <c r="H53" s="51">
        <v>53860.97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691299.46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187025.89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187025.89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654344.98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654344.98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901511.6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901511.6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664495.48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664495.48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621574.3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621574.3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825689.87</v>
      </c>
      <c r="L59" s="31">
        <v>765412.12</v>
      </c>
      <c r="M59" s="52">
        <v>0</v>
      </c>
      <c r="N59" s="52">
        <v>0</v>
      </c>
      <c r="O59" s="36">
        <f t="shared" si="13"/>
        <v>1591101.99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411819.16</v>
      </c>
      <c r="N60" s="52">
        <v>0</v>
      </c>
      <c r="O60" s="36">
        <f t="shared" si="13"/>
        <v>411819.16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226129.34</v>
      </c>
      <c r="O61" s="55">
        <f t="shared" si="13"/>
        <v>226129.34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2020-12-22T13:51:39Z</dcterms:modified>
  <cp:category/>
  <cp:version/>
  <cp:contentType/>
  <cp:contentStatus/>
</cp:coreProperties>
</file>