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<sst xmlns="http://schemas.openxmlformats.org/spreadsheetml/2006/main" count="74" uniqueCount="73">
  <si>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</si>
  <si>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</si>
  <si>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</si>
  <si>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</si>
  <si>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</si>
  <si>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</si>
  <si>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</si>
  <si>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</si>
  <si>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</si>
  <si>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</si>
  <si>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</si>
  <si>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</si>
  <si>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</si>
  <si>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</si>
  <si>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</si>
  <si>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</si>
  <si>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</si>
  <si>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</si>
  <si>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</si>
  <si>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</si>
  <si>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</si>
  <si>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</si>
  <si>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</si>
  <si>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</si>
  <si>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</si>
  <si>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</si>
  <si>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</si>
  <si>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</si>
  <si>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</si>
  <si>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</si>
  <si>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</si>
  <si>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</si>
  <si>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</si>
  <si>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</si>
  <si>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</si>
  <si>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</si>
  <si>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</si>
  <si>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</si>
  <si>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</si>
  <si>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</si>
  <si>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</si>
  <si>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</si>
  <si>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</si>
  <si>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</si>
  <si>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</si>
  <si>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</si>
  <si>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</si>
  <si>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</si>
  <si>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</si>
  <si>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</si>
  <si>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</si>
  <si>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</si>
  <si>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</si>
  <si>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</si>
  <si>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</si>
  <si>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</si>
  <si>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</si>
  <si>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</si>
  <si>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</si>
  <si>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</si>
  <si>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</si>
  <si>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</si>
  <si>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</si>
  <si>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</si>
  <si>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</si>
  <si>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</si>
  <si>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</si>
  <si>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</si>
  <si>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</si>
  <si>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</si>
  <si>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</si>
  <si>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</si>
  <si>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31/12/20 - VENCIMENTO 08/01/21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</si>
</sst>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101511</v>
      </c>
      <c r="C7" s="47">
        <f t="shared" si="0"/>
        <v>84514</v>
      </c>
      <c r="D7" s="47">
        <f t="shared" si="0"/>
        <v>118332</v>
      </c>
      <c r="E7" s="47">
        <f t="shared" si="0"/>
        <v>55990</v>
      </c>
      <c r="F7" s="47">
        <f t="shared" si="0"/>
        <v>80848</v>
      </c>
      <c r="G7" s="47">
        <f t="shared" si="0"/>
        <v>92251</v>
      </c>
      <c r="H7" s="47">
        <f t="shared" si="0"/>
        <v>110985</v>
      </c>
      <c r="I7" s="47">
        <f t="shared" si="0"/>
        <v>120292</v>
      </c>
      <c r="J7" s="47">
        <f t="shared" si="0"/>
        <v>26445</v>
      </c>
      <c r="K7" s="47">
        <f t="shared" si="0"/>
        <v>791168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9104</v>
      </c>
      <c r="C8" s="45">
        <f t="shared" si="1"/>
        <v>9215</v>
      </c>
      <c r="D8" s="45">
        <f t="shared" si="1"/>
        <v>11457</v>
      </c>
      <c r="E8" s="45">
        <f t="shared" si="1"/>
        <v>5134</v>
      </c>
      <c r="F8" s="45">
        <f t="shared" si="1"/>
        <v>6636</v>
      </c>
      <c r="G8" s="45">
        <f t="shared" si="1"/>
        <v>5127</v>
      </c>
      <c r="H8" s="45">
        <f t="shared" si="1"/>
        <v>5436</v>
      </c>
      <c r="I8" s="45">
        <f t="shared" si="1"/>
        <v>8925</v>
      </c>
      <c r="J8" s="45">
        <f t="shared" si="1"/>
        <v>998</v>
      </c>
      <c r="K8" s="38">
        <f>SUM(B8:J8)</f>
        <v>62032</v>
      </c>
      <c r="L8"/>
      <c r="M8"/>
      <c r="N8"/>
    </row>
    <row r="9" spans="1:14" ht="16.5" customHeight="1">
      <c r="A9" s="22" t="s">
        <v>35</v>
      </c>
      <c r="B9" s="45">
        <v>9098</v>
      </c>
      <c r="C9" s="45">
        <v>9213</v>
      </c>
      <c r="D9" s="45">
        <v>11455</v>
      </c>
      <c r="E9" s="45">
        <v>5124</v>
      </c>
      <c r="F9" s="45">
        <v>6634</v>
      </c>
      <c r="G9" s="45">
        <v>5124</v>
      </c>
      <c r="H9" s="45">
        <v>5436</v>
      </c>
      <c r="I9" s="45">
        <v>8911</v>
      </c>
      <c r="J9" s="45">
        <v>998</v>
      </c>
      <c r="K9" s="38">
        <f>SUM(B9:J9)</f>
        <v>61993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2</v>
      </c>
      <c r="D10" s="45">
        <v>2</v>
      </c>
      <c r="E10" s="45">
        <v>10</v>
      </c>
      <c r="F10" s="45">
        <v>2</v>
      </c>
      <c r="G10" s="45">
        <v>3</v>
      </c>
      <c r="H10" s="45">
        <v>0</v>
      </c>
      <c r="I10" s="45">
        <v>14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33</v>
      </c>
      <c r="B11" s="43">
        <v>92407</v>
      </c>
      <c r="C11" s="43">
        <v>75299</v>
      </c>
      <c r="D11" s="43">
        <v>106875</v>
      </c>
      <c r="E11" s="43">
        <v>50856</v>
      </c>
      <c r="F11" s="43">
        <v>74212</v>
      </c>
      <c r="G11" s="43">
        <v>87124</v>
      </c>
      <c r="H11" s="43">
        <v>105549</v>
      </c>
      <c r="I11" s="43">
        <v>111367</v>
      </c>
      <c r="J11" s="43">
        <v>25447</v>
      </c>
      <c r="K11" s="38">
        <f>SUM(B11:J11)</f>
        <v>729136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1.884468658659551</v>
      </c>
      <c r="C15" s="39">
        <v>1.975288412286223</v>
      </c>
      <c r="D15" s="39">
        <v>1.578784891177581</v>
      </c>
      <c r="E15" s="39">
        <v>2.113085853397825</v>
      </c>
      <c r="F15" s="39">
        <v>1.683962759346394</v>
      </c>
      <c r="G15" s="39">
        <v>1.650760871145328</v>
      </c>
      <c r="H15" s="39">
        <v>1.56207926898685</v>
      </c>
      <c r="I15" s="39">
        <v>1.748751644220894</v>
      </c>
      <c r="J15" s="39">
        <v>1.971199054057783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659559.09</v>
      </c>
      <c r="C17" s="36">
        <f aca="true" t="shared" si="2" ref="C17:J17">C18+C19+C20+C21+C22+C23+C24</f>
        <v>636040.6100000001</v>
      </c>
      <c r="D17" s="36">
        <f t="shared" si="2"/>
        <v>777663.62</v>
      </c>
      <c r="E17" s="36">
        <f t="shared" si="2"/>
        <v>435189.48</v>
      </c>
      <c r="F17" s="36">
        <f t="shared" si="2"/>
        <v>528828.22</v>
      </c>
      <c r="G17" s="36">
        <f t="shared" si="2"/>
        <v>584962.73</v>
      </c>
      <c r="H17" s="36">
        <f t="shared" si="2"/>
        <v>536968</v>
      </c>
      <c r="I17" s="36">
        <f t="shared" si="2"/>
        <v>671891.3199999998</v>
      </c>
      <c r="J17" s="36">
        <f t="shared" si="2"/>
        <v>187282.91999999998</v>
      </c>
      <c r="K17" s="36">
        <f aca="true" t="shared" si="3" ref="K17:K24">SUM(B17:J17)</f>
        <v>5018385.99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340731.82</v>
      </c>
      <c r="C18" s="30">
        <f t="shared" si="4"/>
        <v>311400.28</v>
      </c>
      <c r="D18" s="30">
        <f t="shared" si="4"/>
        <v>482972.06</v>
      </c>
      <c r="E18" s="30">
        <f t="shared" si="4"/>
        <v>198954.87</v>
      </c>
      <c r="F18" s="30">
        <f t="shared" si="4"/>
        <v>303810.61</v>
      </c>
      <c r="G18" s="30">
        <f t="shared" si="4"/>
        <v>350507.67</v>
      </c>
      <c r="H18" s="30">
        <f t="shared" si="4"/>
        <v>336140.27</v>
      </c>
      <c r="I18" s="30">
        <f t="shared" si="4"/>
        <v>367768.73</v>
      </c>
      <c r="J18" s="30">
        <f t="shared" si="4"/>
        <v>91602.84</v>
      </c>
      <c r="K18" s="30">
        <f t="shared" si="3"/>
        <v>2783889.15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301366.62</v>
      </c>
      <c r="C19" s="30">
        <f t="shared" si="5"/>
        <v>303705.08</v>
      </c>
      <c r="D19" s="30">
        <f t="shared" si="5"/>
        <v>279536.93</v>
      </c>
      <c r="E19" s="30">
        <f t="shared" si="5"/>
        <v>221453.85</v>
      </c>
      <c r="F19" s="30">
        <f t="shared" si="5"/>
        <v>207795.14</v>
      </c>
      <c r="G19" s="30">
        <f t="shared" si="5"/>
        <v>228096.68</v>
      </c>
      <c r="H19" s="30">
        <f t="shared" si="5"/>
        <v>188937.48</v>
      </c>
      <c r="I19" s="30">
        <f t="shared" si="5"/>
        <v>275367.44</v>
      </c>
      <c r="J19" s="30">
        <f t="shared" si="5"/>
        <v>88964.59</v>
      </c>
      <c r="K19" s="30">
        <f t="shared" si="3"/>
        <v>2095223.81</v>
      </c>
      <c r="L19"/>
      <c r="M19"/>
      <c r="N19"/>
    </row>
    <row r="20" spans="1:14" ht="16.5" customHeight="1">
      <c r="A20" s="18" t="s">
        <v>28</v>
      </c>
      <c r="B20" s="30">
        <v>16331.52</v>
      </c>
      <c r="C20" s="30">
        <v>18252.59</v>
      </c>
      <c r="D20" s="30">
        <v>13813.3</v>
      </c>
      <c r="E20" s="30">
        <v>13439.43</v>
      </c>
      <c r="F20" s="30">
        <v>15881.14</v>
      </c>
      <c r="G20" s="30">
        <v>11233.88</v>
      </c>
      <c r="H20" s="30">
        <v>15216.46</v>
      </c>
      <c r="I20" s="30">
        <v>27413.82</v>
      </c>
      <c r="J20" s="30">
        <v>5374.16</v>
      </c>
      <c r="K20" s="30">
        <f t="shared" si="3"/>
        <v>136956.30000000002</v>
      </c>
      <c r="L20"/>
      <c r="M20"/>
      <c r="N20"/>
    </row>
    <row r="21" spans="1:14" ht="16.5" customHeight="1">
      <c r="A21" s="18" t="s">
        <v>27</v>
      </c>
      <c r="B21" s="30">
        <v>1341.33</v>
      </c>
      <c r="C21" s="34">
        <v>2682.66</v>
      </c>
      <c r="D21" s="34">
        <v>1341.33</v>
      </c>
      <c r="E21" s="30">
        <v>1341.33</v>
      </c>
      <c r="F21" s="30">
        <v>1341.33</v>
      </c>
      <c r="G21" s="34">
        <v>1341.33</v>
      </c>
      <c r="H21" s="34">
        <v>2682.66</v>
      </c>
      <c r="I21" s="34">
        <v>1341.33</v>
      </c>
      <c r="J21" s="34">
        <v>1341.33</v>
      </c>
      <c r="K21" s="30">
        <f t="shared" si="3"/>
        <v>14754.63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0</v>
      </c>
      <c r="F23" s="30">
        <v>0</v>
      </c>
      <c r="G23" s="30">
        <v>-986.22</v>
      </c>
      <c r="H23" s="30">
        <v>-102.71</v>
      </c>
      <c r="I23" s="30">
        <v>0</v>
      </c>
      <c r="J23" s="30">
        <v>0</v>
      </c>
      <c r="K23" s="30">
        <f t="shared" si="3"/>
        <v>-1301.13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-40031.2</v>
      </c>
      <c r="C27" s="30">
        <f t="shared" si="6"/>
        <v>-40537.2</v>
      </c>
      <c r="D27" s="30">
        <f t="shared" si="6"/>
        <v>-68898.83</v>
      </c>
      <c r="E27" s="30">
        <f t="shared" si="6"/>
        <v>-22545.6</v>
      </c>
      <c r="F27" s="30">
        <f t="shared" si="6"/>
        <v>-29189.6</v>
      </c>
      <c r="G27" s="30">
        <f t="shared" si="6"/>
        <v>-22545.6</v>
      </c>
      <c r="H27" s="30">
        <f t="shared" si="6"/>
        <v>-23918.4</v>
      </c>
      <c r="I27" s="30">
        <f t="shared" si="6"/>
        <v>-39208.4</v>
      </c>
      <c r="J27" s="30">
        <f t="shared" si="6"/>
        <v>-9745.91</v>
      </c>
      <c r="K27" s="30">
        <f aca="true" t="shared" si="7" ref="K27:K35">SUM(B27:J27)</f>
        <v>-296620.74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-40031.2</v>
      </c>
      <c r="C28" s="30">
        <f t="shared" si="8"/>
        <v>-40537.2</v>
      </c>
      <c r="D28" s="30">
        <f t="shared" si="8"/>
        <v>-50402</v>
      </c>
      <c r="E28" s="30">
        <f t="shared" si="8"/>
        <v>-22545.6</v>
      </c>
      <c r="F28" s="30">
        <f t="shared" si="8"/>
        <v>-29189.6</v>
      </c>
      <c r="G28" s="30">
        <f t="shared" si="8"/>
        <v>-22545.6</v>
      </c>
      <c r="H28" s="30">
        <f t="shared" si="8"/>
        <v>-23918.4</v>
      </c>
      <c r="I28" s="30">
        <f t="shared" si="8"/>
        <v>-39208.4</v>
      </c>
      <c r="J28" s="30">
        <f t="shared" si="8"/>
        <v>-4391.2</v>
      </c>
      <c r="K28" s="30">
        <f t="shared" si="7"/>
        <v>-272769.2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-40031.2</v>
      </c>
      <c r="C29" s="30">
        <f aca="true" t="shared" si="9" ref="C29:J29">-ROUND((C9)*$E$3,2)</f>
        <v>-40537.2</v>
      </c>
      <c r="D29" s="30">
        <f t="shared" si="9"/>
        <v>-50402</v>
      </c>
      <c r="E29" s="30">
        <f t="shared" si="9"/>
        <v>-22545.6</v>
      </c>
      <c r="F29" s="30">
        <f t="shared" si="9"/>
        <v>-29189.6</v>
      </c>
      <c r="G29" s="30">
        <f t="shared" si="9"/>
        <v>-22545.6</v>
      </c>
      <c r="H29" s="30">
        <f t="shared" si="9"/>
        <v>-23918.4</v>
      </c>
      <c r="I29" s="30">
        <f t="shared" si="9"/>
        <v>-39208.4</v>
      </c>
      <c r="J29" s="30">
        <f t="shared" si="9"/>
        <v>-4391.2</v>
      </c>
      <c r="K29" s="30">
        <f t="shared" si="7"/>
        <v>-272769.2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-18496.83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-5354.71</v>
      </c>
      <c r="K33" s="30">
        <f t="shared" si="7"/>
        <v>-23851.54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-18496.83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-5354.71</v>
      </c>
      <c r="K34" s="30">
        <f t="shared" si="7"/>
        <v>-23851.54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619527.89</v>
      </c>
      <c r="C47" s="27">
        <f aca="true" t="shared" si="11" ref="C47:J47">IF(C17+C27+C48&lt;0,0,C17+C27+C48)</f>
        <v>595503.4100000001</v>
      </c>
      <c r="D47" s="27">
        <f t="shared" si="11"/>
        <v>708764.79</v>
      </c>
      <c r="E47" s="27">
        <f t="shared" si="11"/>
        <v>412643.88</v>
      </c>
      <c r="F47" s="27">
        <f t="shared" si="11"/>
        <v>499638.62</v>
      </c>
      <c r="G47" s="27">
        <f t="shared" si="11"/>
        <v>562417.13</v>
      </c>
      <c r="H47" s="27">
        <f t="shared" si="11"/>
        <v>513049.6</v>
      </c>
      <c r="I47" s="27">
        <f t="shared" si="11"/>
        <v>632682.9199999998</v>
      </c>
      <c r="J47" s="27">
        <f t="shared" si="11"/>
        <v>177537.00999999998</v>
      </c>
      <c r="K47" s="20">
        <f>SUM(B47:J47)</f>
        <v>4721765.25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619527.8899999999</v>
      </c>
      <c r="C53" s="10">
        <f t="shared" si="13"/>
        <v>595503.42</v>
      </c>
      <c r="D53" s="10">
        <f t="shared" si="13"/>
        <v>708764.78</v>
      </c>
      <c r="E53" s="10">
        <f t="shared" si="13"/>
        <v>412643.88</v>
      </c>
      <c r="F53" s="10">
        <f t="shared" si="13"/>
        <v>499638.63</v>
      </c>
      <c r="G53" s="10">
        <f t="shared" si="13"/>
        <v>562417.14</v>
      </c>
      <c r="H53" s="10">
        <f t="shared" si="13"/>
        <v>513049.6</v>
      </c>
      <c r="I53" s="10">
        <f>SUM(I54:I66)</f>
        <v>632682.93</v>
      </c>
      <c r="J53" s="10">
        <f t="shared" si="13"/>
        <v>177537</v>
      </c>
      <c r="K53" s="5">
        <f>SUM(K54:K66)</f>
        <v>4721765.2700000005</v>
      </c>
      <c r="L53" s="9"/>
    </row>
    <row r="54" spans="1:11" ht="16.5" customHeight="1">
      <c r="A54" s="7" t="s">
        <v>60</v>
      </c>
      <c r="B54" s="8">
        <v>542024.95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542024.95</v>
      </c>
    </row>
    <row r="55" spans="1:11" ht="16.5" customHeight="1">
      <c r="A55" s="7" t="s">
        <v>61</v>
      </c>
      <c r="B55" s="8">
        <v>77502.94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77502.94</v>
      </c>
    </row>
    <row r="56" spans="1:11" ht="16.5" customHeight="1">
      <c r="A56" s="7" t="s">
        <v>4</v>
      </c>
      <c r="B56" s="6">
        <v>0</v>
      </c>
      <c r="C56" s="8">
        <v>595503.42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595503.42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708764.78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708764.78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412643.88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412643.88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499638.63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499638.63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562417.14</v>
      </c>
      <c r="H60" s="6">
        <v>0</v>
      </c>
      <c r="I60" s="6">
        <v>0</v>
      </c>
      <c r="J60" s="6">
        <v>0</v>
      </c>
      <c r="K60" s="5">
        <f t="shared" si="14"/>
        <v>562417.14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513049.6</v>
      </c>
      <c r="I61" s="6">
        <v>0</v>
      </c>
      <c r="J61" s="6">
        <v>0</v>
      </c>
      <c r="K61" s="5">
        <f t="shared" si="14"/>
        <v>513049.6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218845.03</v>
      </c>
      <c r="J63" s="6">
        <v>0</v>
      </c>
      <c r="K63" s="5">
        <f t="shared" si="14"/>
        <v>218845.03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413837.9</v>
      </c>
      <c r="J64" s="6">
        <v>0</v>
      </c>
      <c r="K64" s="5">
        <f t="shared" si="14"/>
        <v>413837.9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177537</v>
      </c>
      <c r="K65" s="5">
        <f t="shared" si="14"/>
        <v>177537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2021-01-08T17:56:53Z</dcterms:modified>
  <cp:category/>
  <cp:version/>
  <cp:contentType/>
  <cp:contentStatus/>
</cp:coreProperties>
</file>