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<sst xmlns="http://schemas.openxmlformats.org/spreadsheetml/2006/main" count="74" uniqueCount="73">
  <si>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</si>
  <si>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</si>
  <si>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</si>
  <si>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</si>
  <si>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</si>
  <si>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</si>
  <si>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</si>
  <si>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</si>
  <si>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</si>
  <si>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</si>
  <si>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</si>
  <si>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</si>
  <si>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</si>
  <si>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</si>
  <si>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</si>
  <si>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</si>
  <si>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</si>
  <si>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</si>
  <si>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</si>
  <si>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</si>
  <si>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</si>
  <si>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</si>
  <si>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</si>
  <si>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</si>
  <si>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</si>
  <si>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</si>
  <si>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</si>
  <si>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</si>
  <si>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</si>
  <si>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</si>
  <si>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</si>
  <si>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</si>
  <si>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</si>
  <si>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</si>
  <si>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</si>
  <si>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</si>
  <si>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</si>
  <si>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</si>
  <si>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</si>
  <si>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</si>
  <si>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</si>
  <si>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</si>
  <si>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</si>
  <si>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</si>
  <si>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</si>
  <si>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</si>
  <si>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</si>
  <si>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</si>
  <si>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</si>
  <si>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</si>
  <si>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</si>
  <si>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</si>
  <si>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</si>
  <si>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</si>
  <si>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</si>
  <si>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</si>
  <si>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</si>
  <si>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</si>
  <si>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</si>
  <si>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</si>
  <si>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</si>
  <si>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</si>
  <si>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</si>
  <si>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</si>
  <si>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</si>
  <si>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</si>
  <si>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</si>
  <si>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</si>
  <si>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</si>
  <si>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</si>
  <si>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</si>
  <si>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</si>
  <si>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30/12/20 - VENCIMENTO 08/01/21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</si>
</sst>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196941</v>
      </c>
      <c r="C7" s="47">
        <f t="shared" si="0"/>
        <v>159960</v>
      </c>
      <c r="D7" s="47">
        <f t="shared" si="0"/>
        <v>216701</v>
      </c>
      <c r="E7" s="47">
        <f t="shared" si="0"/>
        <v>105636</v>
      </c>
      <c r="F7" s="47">
        <f t="shared" si="0"/>
        <v>137981</v>
      </c>
      <c r="G7" s="47">
        <f t="shared" si="0"/>
        <v>153722</v>
      </c>
      <c r="H7" s="47">
        <f t="shared" si="0"/>
        <v>182031</v>
      </c>
      <c r="I7" s="47">
        <f t="shared" si="0"/>
        <v>215301</v>
      </c>
      <c r="J7" s="47">
        <f t="shared" si="0"/>
        <v>61321</v>
      </c>
      <c r="K7" s="47">
        <f t="shared" si="0"/>
        <v>1429594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15315</v>
      </c>
      <c r="C8" s="45">
        <f t="shared" si="1"/>
        <v>13829</v>
      </c>
      <c r="D8" s="45">
        <f t="shared" si="1"/>
        <v>16262</v>
      </c>
      <c r="E8" s="45">
        <f t="shared" si="1"/>
        <v>8175</v>
      </c>
      <c r="F8" s="45">
        <f t="shared" si="1"/>
        <v>10532</v>
      </c>
      <c r="G8" s="45">
        <f t="shared" si="1"/>
        <v>7245</v>
      </c>
      <c r="H8" s="45">
        <f t="shared" si="1"/>
        <v>6859</v>
      </c>
      <c r="I8" s="45">
        <f t="shared" si="1"/>
        <v>13902</v>
      </c>
      <c r="J8" s="45">
        <f t="shared" si="1"/>
        <v>2132</v>
      </c>
      <c r="K8" s="38">
        <f>SUM(B8:J8)</f>
        <v>94251</v>
      </c>
      <c r="L8"/>
      <c r="M8"/>
      <c r="N8"/>
    </row>
    <row r="9" spans="1:14" ht="16.5" customHeight="1">
      <c r="A9" s="22" t="s">
        <v>35</v>
      </c>
      <c r="B9" s="45">
        <v>15302</v>
      </c>
      <c r="C9" s="45">
        <v>13826</v>
      </c>
      <c r="D9" s="45">
        <v>16261</v>
      </c>
      <c r="E9" s="45">
        <v>8145</v>
      </c>
      <c r="F9" s="45">
        <v>10522</v>
      </c>
      <c r="G9" s="45">
        <v>7240</v>
      </c>
      <c r="H9" s="45">
        <v>6859</v>
      </c>
      <c r="I9" s="45">
        <v>13885</v>
      </c>
      <c r="J9" s="45">
        <v>2132</v>
      </c>
      <c r="K9" s="38">
        <f>SUM(B9:J9)</f>
        <v>94172</v>
      </c>
      <c r="L9"/>
      <c r="M9"/>
      <c r="N9"/>
    </row>
    <row r="10" spans="1:14" ht="16.5" customHeight="1">
      <c r="A10" s="22" t="s">
        <v>34</v>
      </c>
      <c r="B10" s="45">
        <v>13</v>
      </c>
      <c r="C10" s="45">
        <v>3</v>
      </c>
      <c r="D10" s="45">
        <v>1</v>
      </c>
      <c r="E10" s="45">
        <v>30</v>
      </c>
      <c r="F10" s="45">
        <v>10</v>
      </c>
      <c r="G10" s="45">
        <v>5</v>
      </c>
      <c r="H10" s="45">
        <v>0</v>
      </c>
      <c r="I10" s="45">
        <v>17</v>
      </c>
      <c r="J10" s="45">
        <v>0</v>
      </c>
      <c r="K10" s="38">
        <f>SUM(B10:J10)</f>
        <v>79</v>
      </c>
      <c r="L10"/>
      <c r="M10"/>
      <c r="N10"/>
    </row>
    <row r="11" spans="1:14" ht="16.5" customHeight="1">
      <c r="A11" s="44" t="s">
        <v>33</v>
      </c>
      <c r="B11" s="43">
        <v>181626</v>
      </c>
      <c r="C11" s="43">
        <v>146131</v>
      </c>
      <c r="D11" s="43">
        <v>200439</v>
      </c>
      <c r="E11" s="43">
        <v>97461</v>
      </c>
      <c r="F11" s="43">
        <v>127449</v>
      </c>
      <c r="G11" s="43">
        <v>146477</v>
      </c>
      <c r="H11" s="43">
        <v>175172</v>
      </c>
      <c r="I11" s="43">
        <v>201399</v>
      </c>
      <c r="J11" s="43">
        <v>59189</v>
      </c>
      <c r="K11" s="38">
        <f>SUM(B11:J11)</f>
        <v>1335343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1.887583501197654</v>
      </c>
      <c r="C15" s="39">
        <v>1.993680344250193</v>
      </c>
      <c r="D15" s="39">
        <v>1.555792870276396</v>
      </c>
      <c r="E15" s="39">
        <v>2.182939917067718</v>
      </c>
      <c r="F15" s="39">
        <v>1.704549145540052</v>
      </c>
      <c r="G15" s="39">
        <v>1.617891755435123</v>
      </c>
      <c r="H15" s="39">
        <v>1.554779815464573</v>
      </c>
      <c r="I15" s="39">
        <v>1.767521789213601</v>
      </c>
      <c r="J15" s="39">
        <v>2.036905635295055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1278824.0899999999</v>
      </c>
      <c r="C17" s="36">
        <f aca="true" t="shared" si="2" ref="C17:J17">C18+C19+C20+C21+C22+C23+C24</f>
        <v>1199637.3</v>
      </c>
      <c r="D17" s="36">
        <f t="shared" si="2"/>
        <v>1395873.36</v>
      </c>
      <c r="E17" s="36">
        <f t="shared" si="2"/>
        <v>839514.16</v>
      </c>
      <c r="F17" s="36">
        <f t="shared" si="2"/>
        <v>905878.8099999999</v>
      </c>
      <c r="G17" s="36">
        <f t="shared" si="2"/>
        <v>954369.0700000001</v>
      </c>
      <c r="H17" s="36">
        <f t="shared" si="2"/>
        <v>873658.6099999999</v>
      </c>
      <c r="I17" s="36">
        <f t="shared" si="2"/>
        <v>1205662.57</v>
      </c>
      <c r="J17" s="36">
        <f t="shared" si="2"/>
        <v>444367.62</v>
      </c>
      <c r="K17" s="36">
        <f aca="true" t="shared" si="3" ref="K17:K24">SUM(B17:J17)</f>
        <v>9097785.59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661052.16</v>
      </c>
      <c r="C18" s="30">
        <f t="shared" si="4"/>
        <v>589388.62</v>
      </c>
      <c r="D18" s="30">
        <f t="shared" si="4"/>
        <v>884465.13</v>
      </c>
      <c r="E18" s="30">
        <f t="shared" si="4"/>
        <v>375366.96</v>
      </c>
      <c r="F18" s="30">
        <f t="shared" si="4"/>
        <v>518505</v>
      </c>
      <c r="G18" s="30">
        <f t="shared" si="4"/>
        <v>584066.74</v>
      </c>
      <c r="H18" s="30">
        <f t="shared" si="4"/>
        <v>551317.29</v>
      </c>
      <c r="I18" s="30">
        <f t="shared" si="4"/>
        <v>658239.75</v>
      </c>
      <c r="J18" s="30">
        <f t="shared" si="4"/>
        <v>212409.81</v>
      </c>
      <c r="K18" s="30">
        <f t="shared" si="3"/>
        <v>5034811.46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586738.99</v>
      </c>
      <c r="C19" s="30">
        <f t="shared" si="5"/>
        <v>585663.89</v>
      </c>
      <c r="D19" s="30">
        <f t="shared" si="5"/>
        <v>491579.41</v>
      </c>
      <c r="E19" s="30">
        <f t="shared" si="5"/>
        <v>444036.56</v>
      </c>
      <c r="F19" s="30">
        <f t="shared" si="5"/>
        <v>365312.25</v>
      </c>
      <c r="G19" s="30">
        <f t="shared" si="5"/>
        <v>360890.02</v>
      </c>
      <c r="H19" s="30">
        <f t="shared" si="5"/>
        <v>305859.7</v>
      </c>
      <c r="I19" s="30">
        <f t="shared" si="5"/>
        <v>505213.35</v>
      </c>
      <c r="J19" s="30">
        <f t="shared" si="5"/>
        <v>220248.93</v>
      </c>
      <c r="K19" s="30">
        <f t="shared" si="3"/>
        <v>3865543.1</v>
      </c>
      <c r="L19"/>
      <c r="M19"/>
      <c r="N19"/>
    </row>
    <row r="20" spans="1:14" ht="16.5" customHeight="1">
      <c r="A20" s="18" t="s">
        <v>28</v>
      </c>
      <c r="B20" s="30">
        <v>29903.91</v>
      </c>
      <c r="C20" s="30">
        <v>21902.33</v>
      </c>
      <c r="D20" s="30">
        <v>19651.49</v>
      </c>
      <c r="E20" s="30">
        <v>18997.53</v>
      </c>
      <c r="F20" s="30">
        <v>20720.33</v>
      </c>
      <c r="G20" s="30">
        <v>14616.65</v>
      </c>
      <c r="H20" s="30">
        <v>20218.87</v>
      </c>
      <c r="I20" s="30">
        <v>40868.24</v>
      </c>
      <c r="J20" s="30">
        <v>10367.65</v>
      </c>
      <c r="K20" s="30">
        <f t="shared" si="3"/>
        <v>197247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1341.23</v>
      </c>
      <c r="E21" s="30">
        <v>1341.23</v>
      </c>
      <c r="F21" s="30">
        <v>1341.23</v>
      </c>
      <c r="G21" s="34">
        <v>1341.23</v>
      </c>
      <c r="H21" s="34">
        <v>2682.46</v>
      </c>
      <c r="I21" s="34">
        <v>1341.23</v>
      </c>
      <c r="J21" s="34">
        <v>1341.23</v>
      </c>
      <c r="K21" s="30">
        <f t="shared" si="3"/>
        <v>14753.529999999999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-5230.61</v>
      </c>
      <c r="H22" s="30">
        <v>-5906.16</v>
      </c>
      <c r="I22" s="30">
        <v>0</v>
      </c>
      <c r="J22" s="30">
        <v>0</v>
      </c>
      <c r="K22" s="30">
        <f t="shared" si="3"/>
        <v>-11136.77</v>
      </c>
      <c r="L22"/>
      <c r="M22"/>
      <c r="N22"/>
    </row>
    <row r="23" spans="1:14" ht="16.5" customHeight="1">
      <c r="A23" s="18" t="s">
        <v>69</v>
      </c>
      <c r="B23" s="30">
        <v>-212.2</v>
      </c>
      <c r="C23" s="30">
        <v>0</v>
      </c>
      <c r="D23" s="30">
        <v>-1163.9</v>
      </c>
      <c r="E23" s="30">
        <v>-228.12</v>
      </c>
      <c r="F23" s="30">
        <v>0</v>
      </c>
      <c r="G23" s="30">
        <v>-1314.96</v>
      </c>
      <c r="H23" s="30">
        <v>-513.55</v>
      </c>
      <c r="I23" s="30">
        <v>0</v>
      </c>
      <c r="J23" s="30">
        <v>0</v>
      </c>
      <c r="K23" s="30">
        <f t="shared" si="3"/>
        <v>-3432.7300000000005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-123530.40000000001</v>
      </c>
      <c r="C27" s="30">
        <f t="shared" si="6"/>
        <v>-66070.55</v>
      </c>
      <c r="D27" s="30">
        <f t="shared" si="6"/>
        <v>-109044.16999999998</v>
      </c>
      <c r="E27" s="30">
        <f t="shared" si="6"/>
        <v>-99722.12</v>
      </c>
      <c r="F27" s="30">
        <f t="shared" si="6"/>
        <v>-46296.8</v>
      </c>
      <c r="G27" s="30">
        <f t="shared" si="6"/>
        <v>-116380.61</v>
      </c>
      <c r="H27" s="30">
        <f t="shared" si="6"/>
        <v>-46485.979999999996</v>
      </c>
      <c r="I27" s="30">
        <f t="shared" si="6"/>
        <v>-86541.09</v>
      </c>
      <c r="J27" s="30">
        <f t="shared" si="6"/>
        <v>-22585.989999999998</v>
      </c>
      <c r="K27" s="30">
        <f aca="true" t="shared" si="7" ref="K27:K35">SUM(B27:J27)</f>
        <v>-716657.71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-123530.40000000001</v>
      </c>
      <c r="C28" s="30">
        <f t="shared" si="8"/>
        <v>-66070.55</v>
      </c>
      <c r="D28" s="30">
        <f t="shared" si="8"/>
        <v>-90547.56999999999</v>
      </c>
      <c r="E28" s="30">
        <f t="shared" si="8"/>
        <v>-99722.12</v>
      </c>
      <c r="F28" s="30">
        <f t="shared" si="8"/>
        <v>-46296.8</v>
      </c>
      <c r="G28" s="30">
        <f t="shared" si="8"/>
        <v>-116380.61</v>
      </c>
      <c r="H28" s="30">
        <f t="shared" si="8"/>
        <v>-46485.979999999996</v>
      </c>
      <c r="I28" s="30">
        <f t="shared" si="8"/>
        <v>-86541.09</v>
      </c>
      <c r="J28" s="30">
        <f t="shared" si="8"/>
        <v>-17231.32</v>
      </c>
      <c r="K28" s="30">
        <f t="shared" si="7"/>
        <v>-692806.44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-67328.8</v>
      </c>
      <c r="C29" s="30">
        <f aca="true" t="shared" si="9" ref="C29:J29">-ROUND((C9)*$E$3,2)</f>
        <v>-60834.4</v>
      </c>
      <c r="D29" s="30">
        <f t="shared" si="9"/>
        <v>-71548.4</v>
      </c>
      <c r="E29" s="30">
        <f t="shared" si="9"/>
        <v>-35838</v>
      </c>
      <c r="F29" s="30">
        <f t="shared" si="9"/>
        <v>-46296.8</v>
      </c>
      <c r="G29" s="30">
        <f t="shared" si="9"/>
        <v>-31856</v>
      </c>
      <c r="H29" s="30">
        <f t="shared" si="9"/>
        <v>-30179.6</v>
      </c>
      <c r="I29" s="30">
        <f t="shared" si="9"/>
        <v>-61094</v>
      </c>
      <c r="J29" s="30">
        <f t="shared" si="9"/>
        <v>-9380.8</v>
      </c>
      <c r="K29" s="30">
        <f t="shared" si="7"/>
        <v>-414356.8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-61.6</v>
      </c>
      <c r="C31" s="30">
        <v>0</v>
      </c>
      <c r="D31" s="30">
        <v>0</v>
      </c>
      <c r="E31" s="30">
        <v>-30.8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-92.4</v>
      </c>
      <c r="L31"/>
      <c r="M31"/>
      <c r="N31"/>
    </row>
    <row r="32" spans="1:14" ht="16.5" customHeight="1">
      <c r="A32" s="25" t="s">
        <v>21</v>
      </c>
      <c r="B32" s="30">
        <v>-56140</v>
      </c>
      <c r="C32" s="30">
        <v>-5236.15</v>
      </c>
      <c r="D32" s="30">
        <v>-18999.17</v>
      </c>
      <c r="E32" s="30">
        <v>-63853.32</v>
      </c>
      <c r="F32" s="26">
        <v>0</v>
      </c>
      <c r="G32" s="30">
        <v>-84524.61</v>
      </c>
      <c r="H32" s="30">
        <v>-16306.38</v>
      </c>
      <c r="I32" s="30">
        <v>-25447.09</v>
      </c>
      <c r="J32" s="30">
        <v>-7850.52</v>
      </c>
      <c r="K32" s="30">
        <f t="shared" si="7"/>
        <v>-278357.24000000005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1155293.69</v>
      </c>
      <c r="C47" s="27">
        <f aca="true" t="shared" si="11" ref="C47:J47">IF(C17+C27+C48&lt;0,0,C17+C27+C48)</f>
        <v>1133566.75</v>
      </c>
      <c r="D47" s="27">
        <f t="shared" si="11"/>
        <v>1286829.1900000002</v>
      </c>
      <c r="E47" s="27">
        <f t="shared" si="11"/>
        <v>739792.04</v>
      </c>
      <c r="F47" s="27">
        <f t="shared" si="11"/>
        <v>859582.0099999999</v>
      </c>
      <c r="G47" s="27">
        <f t="shared" si="11"/>
        <v>837988.4600000001</v>
      </c>
      <c r="H47" s="27">
        <f t="shared" si="11"/>
        <v>827172.6299999999</v>
      </c>
      <c r="I47" s="27">
        <f t="shared" si="11"/>
        <v>1119121.48</v>
      </c>
      <c r="J47" s="27">
        <f t="shared" si="11"/>
        <v>421781.63</v>
      </c>
      <c r="K47" s="20">
        <f>SUM(B47:J47)</f>
        <v>8381127.88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1155293.69</v>
      </c>
      <c r="C53" s="10">
        <f t="shared" si="13"/>
        <v>1133566.74</v>
      </c>
      <c r="D53" s="10">
        <f t="shared" si="13"/>
        <v>1286829.2</v>
      </c>
      <c r="E53" s="10">
        <f t="shared" si="13"/>
        <v>739792.04</v>
      </c>
      <c r="F53" s="10">
        <f t="shared" si="13"/>
        <v>859582.02</v>
      </c>
      <c r="G53" s="10">
        <f t="shared" si="13"/>
        <v>837988.46</v>
      </c>
      <c r="H53" s="10">
        <f t="shared" si="13"/>
        <v>827172.64</v>
      </c>
      <c r="I53" s="10">
        <f>SUM(I54:I66)</f>
        <v>1119121.47</v>
      </c>
      <c r="J53" s="10">
        <f t="shared" si="13"/>
        <v>421781.63</v>
      </c>
      <c r="K53" s="5">
        <f>SUM(K54:K66)</f>
        <v>8381127.889999999</v>
      </c>
      <c r="L53" s="9"/>
    </row>
    <row r="54" spans="1:11" ht="16.5" customHeight="1">
      <c r="A54" s="7" t="s">
        <v>60</v>
      </c>
      <c r="B54" s="8">
        <v>1010304.33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1010304.33</v>
      </c>
    </row>
    <row r="55" spans="1:11" ht="16.5" customHeight="1">
      <c r="A55" s="7" t="s">
        <v>61</v>
      </c>
      <c r="B55" s="8">
        <v>144989.36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144989.36</v>
      </c>
    </row>
    <row r="56" spans="1:11" ht="16.5" customHeight="1">
      <c r="A56" s="7" t="s">
        <v>4</v>
      </c>
      <c r="B56" s="6">
        <v>0</v>
      </c>
      <c r="C56" s="8">
        <v>1133566.74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1133566.74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1286829.2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1286829.2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739792.04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739792.04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859582.02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859582.02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837988.46</v>
      </c>
      <c r="H60" s="6">
        <v>0</v>
      </c>
      <c r="I60" s="6">
        <v>0</v>
      </c>
      <c r="J60" s="6">
        <v>0</v>
      </c>
      <c r="K60" s="5">
        <f t="shared" si="14"/>
        <v>837988.46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827172.64</v>
      </c>
      <c r="I61" s="6">
        <v>0</v>
      </c>
      <c r="J61" s="6">
        <v>0</v>
      </c>
      <c r="K61" s="5">
        <f t="shared" si="14"/>
        <v>827172.64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392028.25</v>
      </c>
      <c r="J63" s="6">
        <v>0</v>
      </c>
      <c r="K63" s="5">
        <f t="shared" si="14"/>
        <v>392028.25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727093.22</v>
      </c>
      <c r="J64" s="6">
        <v>0</v>
      </c>
      <c r="K64" s="5">
        <f t="shared" si="14"/>
        <v>727093.22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421781.63</v>
      </c>
      <c r="K65" s="5">
        <f t="shared" si="14"/>
        <v>421781.63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2021-01-08T17:56:00Z</dcterms:modified>
  <cp:category/>
  <cp:version/>
  <cp:contentType/>
  <cp:contentStatus/>
</cp:coreProperties>
</file>