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<sst xmlns="http://schemas.openxmlformats.org/spreadsheetml/2006/main" count="74" uniqueCount="73">
  <si>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</si>
  <si>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</si>
  <si>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</si>
  <si>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</si>
  <si>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</si>
  <si>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</si>
  <si>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</si>
  <si>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</si>
  <si>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</si>
  <si>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</si>
  <si>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</si>
  <si>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</si>
  <si>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</si>
  <si>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</si>
  <si>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</si>
  <si>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</si>
  <si>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</si>
  <si>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</si>
  <si>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</si>
  <si>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</si>
  <si>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</si>
  <si>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</si>
  <si>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</si>
  <si>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</si>
  <si>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</si>
  <si>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</si>
  <si>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</si>
  <si>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</si>
  <si>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</si>
  <si>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</si>
  <si>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</si>
  <si>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</si>
  <si>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</si>
  <si>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</si>
  <si>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</si>
  <si>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</si>
  <si>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</si>
  <si>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</si>
  <si>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</si>
  <si>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</si>
  <si>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</si>
  <si>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</si>
  <si>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</si>
  <si>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</si>
  <si>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</si>
  <si>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</si>
  <si>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</si>
  <si>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</si>
  <si>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</si>
  <si>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</si>
  <si>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</si>
  <si>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</si>
  <si>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</si>
  <si>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</si>
  <si>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</si>
  <si>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</si>
  <si>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</si>
  <si>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</si>
  <si>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</si>
  <si>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</si>
  <si>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</si>
  <si>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</si>
  <si>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</si>
  <si>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</si>
  <si>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</si>
  <si>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</si>
  <si>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</si>
  <si>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</si>
  <si>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</si>
  <si>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</si>
  <si>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</si>
  <si>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</si>
  <si>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29/12/20 - VENCIMENTO 07/01/21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</si>
</sst>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197370</v>
      </c>
      <c r="C7" s="47">
        <f t="shared" si="0"/>
        <v>164670</v>
      </c>
      <c r="D7" s="47">
        <f t="shared" si="0"/>
        <v>219848</v>
      </c>
      <c r="E7" s="47">
        <f t="shared" si="0"/>
        <v>110264</v>
      </c>
      <c r="F7" s="47">
        <f t="shared" si="0"/>
        <v>139146</v>
      </c>
      <c r="G7" s="47">
        <f t="shared" si="0"/>
        <v>153683</v>
      </c>
      <c r="H7" s="47">
        <f t="shared" si="0"/>
        <v>182218</v>
      </c>
      <c r="I7" s="47">
        <f t="shared" si="0"/>
        <v>221806</v>
      </c>
      <c r="J7" s="47">
        <f t="shared" si="0"/>
        <v>64972</v>
      </c>
      <c r="K7" s="47">
        <f t="shared" si="0"/>
        <v>1453977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14579</v>
      </c>
      <c r="C8" s="45">
        <f t="shared" si="1"/>
        <v>13233</v>
      </c>
      <c r="D8" s="45">
        <f t="shared" si="1"/>
        <v>15904</v>
      </c>
      <c r="E8" s="45">
        <f t="shared" si="1"/>
        <v>8314</v>
      </c>
      <c r="F8" s="45">
        <f t="shared" si="1"/>
        <v>10238</v>
      </c>
      <c r="G8" s="45">
        <f t="shared" si="1"/>
        <v>6721</v>
      </c>
      <c r="H8" s="45">
        <f t="shared" si="1"/>
        <v>6481</v>
      </c>
      <c r="I8" s="45">
        <f t="shared" si="1"/>
        <v>13988</v>
      </c>
      <c r="J8" s="45">
        <f t="shared" si="1"/>
        <v>2123</v>
      </c>
      <c r="K8" s="38">
        <f>SUM(B8:J8)</f>
        <v>91581</v>
      </c>
      <c r="L8"/>
      <c r="M8"/>
      <c r="N8"/>
    </row>
    <row r="9" spans="1:14" ht="16.5" customHeight="1">
      <c r="A9" s="22" t="s">
        <v>35</v>
      </c>
      <c r="B9" s="45">
        <v>14564</v>
      </c>
      <c r="C9" s="45">
        <v>13232</v>
      </c>
      <c r="D9" s="45">
        <v>15902</v>
      </c>
      <c r="E9" s="45">
        <v>8286</v>
      </c>
      <c r="F9" s="45">
        <v>10229</v>
      </c>
      <c r="G9" s="45">
        <v>6719</v>
      </c>
      <c r="H9" s="45">
        <v>6481</v>
      </c>
      <c r="I9" s="45">
        <v>13975</v>
      </c>
      <c r="J9" s="45">
        <v>2123</v>
      </c>
      <c r="K9" s="38">
        <f>SUM(B9:J9)</f>
        <v>91511</v>
      </c>
      <c r="L9"/>
      <c r="M9"/>
      <c r="N9"/>
    </row>
    <row r="10" spans="1:14" ht="16.5" customHeight="1">
      <c r="A10" s="22" t="s">
        <v>34</v>
      </c>
      <c r="B10" s="45">
        <v>15</v>
      </c>
      <c r="C10" s="45">
        <v>1</v>
      </c>
      <c r="D10" s="45">
        <v>2</v>
      </c>
      <c r="E10" s="45">
        <v>28</v>
      </c>
      <c r="F10" s="45">
        <v>9</v>
      </c>
      <c r="G10" s="45">
        <v>2</v>
      </c>
      <c r="H10" s="45">
        <v>0</v>
      </c>
      <c r="I10" s="45">
        <v>13</v>
      </c>
      <c r="J10" s="45">
        <v>0</v>
      </c>
      <c r="K10" s="38">
        <f>SUM(B10:J10)</f>
        <v>70</v>
      </c>
      <c r="L10"/>
      <c r="M10"/>
      <c r="N10"/>
    </row>
    <row r="11" spans="1:14" ht="16.5" customHeight="1">
      <c r="A11" s="44" t="s">
        <v>33</v>
      </c>
      <c r="B11" s="43">
        <v>182791</v>
      </c>
      <c r="C11" s="43">
        <v>151437</v>
      </c>
      <c r="D11" s="43">
        <v>203944</v>
      </c>
      <c r="E11" s="43">
        <v>101950</v>
      </c>
      <c r="F11" s="43">
        <v>128908</v>
      </c>
      <c r="G11" s="43">
        <v>146962</v>
      </c>
      <c r="H11" s="43">
        <v>175737</v>
      </c>
      <c r="I11" s="43">
        <v>207818</v>
      </c>
      <c r="J11" s="43">
        <v>62849</v>
      </c>
      <c r="K11" s="38">
        <f>SUM(B11:J11)</f>
        <v>1362396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1.864669889653086</v>
      </c>
      <c r="C15" s="39">
        <v>1.913528952877513</v>
      </c>
      <c r="D15" s="39">
        <v>1.51480863797073</v>
      </c>
      <c r="E15" s="39">
        <v>2.070595784155415</v>
      </c>
      <c r="F15" s="39">
        <v>1.681682911218751</v>
      </c>
      <c r="G15" s="39">
        <v>1.623678183802673</v>
      </c>
      <c r="H15" s="39">
        <v>1.530157553406474</v>
      </c>
      <c r="I15" s="39">
        <v>1.70257519313709</v>
      </c>
      <c r="J15" s="39">
        <v>1.917418981900836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1265830.66</v>
      </c>
      <c r="C17" s="36">
        <f aca="true" t="shared" si="2" ref="C17:J17">C18+C19+C20+C21+C22+C23+C24</f>
        <v>1185440.6199999999</v>
      </c>
      <c r="D17" s="36">
        <f t="shared" si="2"/>
        <v>1379496.95</v>
      </c>
      <c r="E17" s="36">
        <f t="shared" si="2"/>
        <v>831605.5299999999</v>
      </c>
      <c r="F17" s="36">
        <f t="shared" si="2"/>
        <v>901958.8</v>
      </c>
      <c r="G17" s="36">
        <f t="shared" si="2"/>
        <v>957764.3600000001</v>
      </c>
      <c r="H17" s="36">
        <f t="shared" si="2"/>
        <v>860084.2499999999</v>
      </c>
      <c r="I17" s="36">
        <f t="shared" si="2"/>
        <v>1196730.11</v>
      </c>
      <c r="J17" s="36">
        <f t="shared" si="2"/>
        <v>443132.79</v>
      </c>
      <c r="K17" s="36">
        <f aca="true" t="shared" si="3" ref="K17:K24">SUM(B17:J17)</f>
        <v>9022044.069999998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662492.14</v>
      </c>
      <c r="C18" s="30">
        <f t="shared" si="4"/>
        <v>606743.08</v>
      </c>
      <c r="D18" s="30">
        <f t="shared" si="4"/>
        <v>897309.61</v>
      </c>
      <c r="E18" s="30">
        <f t="shared" si="4"/>
        <v>391812.1</v>
      </c>
      <c r="F18" s="30">
        <f t="shared" si="4"/>
        <v>522882.84</v>
      </c>
      <c r="G18" s="30">
        <f t="shared" si="4"/>
        <v>583918.56</v>
      </c>
      <c r="H18" s="30">
        <f t="shared" si="4"/>
        <v>551883.66</v>
      </c>
      <c r="I18" s="30">
        <f t="shared" si="4"/>
        <v>678127.48</v>
      </c>
      <c r="J18" s="30">
        <f t="shared" si="4"/>
        <v>225056.51</v>
      </c>
      <c r="K18" s="30">
        <f t="shared" si="3"/>
        <v>5120225.98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572837.01</v>
      </c>
      <c r="C19" s="30">
        <f t="shared" si="5"/>
        <v>554277.37</v>
      </c>
      <c r="D19" s="30">
        <f t="shared" si="5"/>
        <v>461942.74</v>
      </c>
      <c r="E19" s="30">
        <f t="shared" si="5"/>
        <v>419472.38</v>
      </c>
      <c r="F19" s="30">
        <f t="shared" si="5"/>
        <v>356440.3</v>
      </c>
      <c r="G19" s="30">
        <f t="shared" si="5"/>
        <v>364177.27</v>
      </c>
      <c r="H19" s="30">
        <f t="shared" si="5"/>
        <v>292585.29</v>
      </c>
      <c r="I19" s="30">
        <f t="shared" si="5"/>
        <v>476435.55</v>
      </c>
      <c r="J19" s="30">
        <f t="shared" si="5"/>
        <v>206471.11</v>
      </c>
      <c r="K19" s="30">
        <f t="shared" si="3"/>
        <v>3704639.0199999996</v>
      </c>
      <c r="L19"/>
      <c r="M19"/>
      <c r="N19"/>
    </row>
    <row r="20" spans="1:14" ht="16.5" customHeight="1">
      <c r="A20" s="18" t="s">
        <v>28</v>
      </c>
      <c r="B20" s="30">
        <v>29478.58</v>
      </c>
      <c r="C20" s="30">
        <v>21737.71</v>
      </c>
      <c r="D20" s="30">
        <v>19950.88</v>
      </c>
      <c r="E20" s="30">
        <v>19322</v>
      </c>
      <c r="F20" s="30">
        <v>21294.43</v>
      </c>
      <c r="G20" s="30">
        <v>14434.55</v>
      </c>
      <c r="H20" s="30">
        <v>19557.97</v>
      </c>
      <c r="I20" s="30">
        <v>40825.85</v>
      </c>
      <c r="J20" s="30">
        <v>10263.94</v>
      </c>
      <c r="K20" s="30">
        <f t="shared" si="3"/>
        <v>196865.91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-5230.61</v>
      </c>
      <c r="H22" s="30">
        <v>-5906.16</v>
      </c>
      <c r="I22" s="30">
        <v>0</v>
      </c>
      <c r="J22" s="30">
        <v>0</v>
      </c>
      <c r="K22" s="30">
        <f t="shared" si="3"/>
        <v>-11136.77</v>
      </c>
      <c r="L22"/>
      <c r="M22"/>
      <c r="N22"/>
    </row>
    <row r="23" spans="1:14" ht="16.5" customHeight="1">
      <c r="A23" s="18" t="s">
        <v>69</v>
      </c>
      <c r="B23" s="30">
        <v>-318.3</v>
      </c>
      <c r="C23" s="30">
        <v>0</v>
      </c>
      <c r="D23" s="30">
        <v>-1047.51</v>
      </c>
      <c r="E23" s="30">
        <v>-342.18</v>
      </c>
      <c r="F23" s="30">
        <v>0</v>
      </c>
      <c r="G23" s="30">
        <v>-876.64</v>
      </c>
      <c r="H23" s="30">
        <v>-718.97</v>
      </c>
      <c r="I23" s="30">
        <v>0</v>
      </c>
      <c r="J23" s="30">
        <v>0</v>
      </c>
      <c r="K23" s="30">
        <f t="shared" si="3"/>
        <v>-3303.6000000000004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-122716.6</v>
      </c>
      <c r="C27" s="30">
        <f t="shared" si="6"/>
        <v>-64319.71000000001</v>
      </c>
      <c r="D27" s="30">
        <f t="shared" si="6"/>
        <v>-110121.75</v>
      </c>
      <c r="E27" s="30">
        <f t="shared" si="6"/>
        <v>-111142.07</v>
      </c>
      <c r="F27" s="30">
        <f t="shared" si="6"/>
        <v>-45007.6</v>
      </c>
      <c r="G27" s="30">
        <f t="shared" si="6"/>
        <v>-124051.62</v>
      </c>
      <c r="H27" s="30">
        <f t="shared" si="6"/>
        <v>-46004.21000000001</v>
      </c>
      <c r="I27" s="30">
        <f t="shared" si="6"/>
        <v>-88780.78</v>
      </c>
      <c r="J27" s="30">
        <f t="shared" si="6"/>
        <v>-23115.18</v>
      </c>
      <c r="K27" s="30">
        <f aca="true" t="shared" si="7" ref="K27:K35">SUM(B27:J27)</f>
        <v>-735259.52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-122716.6</v>
      </c>
      <c r="C28" s="30">
        <f t="shared" si="8"/>
        <v>-64319.71000000001</v>
      </c>
      <c r="D28" s="30">
        <f t="shared" si="8"/>
        <v>-91625.15</v>
      </c>
      <c r="E28" s="30">
        <f t="shared" si="8"/>
        <v>-111142.07</v>
      </c>
      <c r="F28" s="30">
        <f t="shared" si="8"/>
        <v>-45007.6</v>
      </c>
      <c r="G28" s="30">
        <f t="shared" si="8"/>
        <v>-124051.62</v>
      </c>
      <c r="H28" s="30">
        <f t="shared" si="8"/>
        <v>-46004.21000000001</v>
      </c>
      <c r="I28" s="30">
        <f t="shared" si="8"/>
        <v>-88780.78</v>
      </c>
      <c r="J28" s="30">
        <f t="shared" si="8"/>
        <v>-17760.510000000002</v>
      </c>
      <c r="K28" s="30">
        <f t="shared" si="7"/>
        <v>-711408.25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-64081.6</v>
      </c>
      <c r="C29" s="30">
        <f aca="true" t="shared" si="9" ref="C29:J29">-ROUND((C9)*$E$3,2)</f>
        <v>-58220.8</v>
      </c>
      <c r="D29" s="30">
        <f t="shared" si="9"/>
        <v>-69968.8</v>
      </c>
      <c r="E29" s="30">
        <f t="shared" si="9"/>
        <v>-36458.4</v>
      </c>
      <c r="F29" s="30">
        <f t="shared" si="9"/>
        <v>-45007.6</v>
      </c>
      <c r="G29" s="30">
        <f t="shared" si="9"/>
        <v>-29563.6</v>
      </c>
      <c r="H29" s="30">
        <f t="shared" si="9"/>
        <v>-28516.4</v>
      </c>
      <c r="I29" s="30">
        <f t="shared" si="9"/>
        <v>-61490</v>
      </c>
      <c r="J29" s="30">
        <f t="shared" si="9"/>
        <v>-9341.2</v>
      </c>
      <c r="K29" s="30">
        <f t="shared" si="7"/>
        <v>-402648.4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-58635</v>
      </c>
      <c r="C32" s="30">
        <v>-6098.91</v>
      </c>
      <c r="D32" s="30">
        <v>-21656.35</v>
      </c>
      <c r="E32" s="30">
        <v>-74683.67</v>
      </c>
      <c r="F32" s="26">
        <v>0</v>
      </c>
      <c r="G32" s="30">
        <v>-94488.02</v>
      </c>
      <c r="H32" s="30">
        <v>-17487.81</v>
      </c>
      <c r="I32" s="30">
        <v>-27290.78</v>
      </c>
      <c r="J32" s="30">
        <v>-8419.31</v>
      </c>
      <c r="K32" s="30">
        <f t="shared" si="7"/>
        <v>-308759.85000000003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1143114.0599999998</v>
      </c>
      <c r="C47" s="27">
        <f aca="true" t="shared" si="11" ref="C47:J47">IF(C17+C27+C48&lt;0,0,C17+C27+C48)</f>
        <v>1121120.91</v>
      </c>
      <c r="D47" s="27">
        <f t="shared" si="11"/>
        <v>1269375.2</v>
      </c>
      <c r="E47" s="27">
        <f t="shared" si="11"/>
        <v>720463.46</v>
      </c>
      <c r="F47" s="27">
        <f t="shared" si="11"/>
        <v>856951.2000000001</v>
      </c>
      <c r="G47" s="27">
        <f t="shared" si="11"/>
        <v>833712.7400000001</v>
      </c>
      <c r="H47" s="27">
        <f t="shared" si="11"/>
        <v>814080.0399999999</v>
      </c>
      <c r="I47" s="27">
        <f t="shared" si="11"/>
        <v>1107949.33</v>
      </c>
      <c r="J47" s="27">
        <f t="shared" si="11"/>
        <v>420017.61</v>
      </c>
      <c r="K47" s="20">
        <f>SUM(B47:J47)</f>
        <v>8286784.550000001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1143114.06</v>
      </c>
      <c r="C53" s="10">
        <f t="shared" si="13"/>
        <v>1121120.91</v>
      </c>
      <c r="D53" s="10">
        <f t="shared" si="13"/>
        <v>1269375.21</v>
      </c>
      <c r="E53" s="10">
        <f t="shared" si="13"/>
        <v>720463.46</v>
      </c>
      <c r="F53" s="10">
        <f t="shared" si="13"/>
        <v>856951.19</v>
      </c>
      <c r="G53" s="10">
        <f t="shared" si="13"/>
        <v>833712.73</v>
      </c>
      <c r="H53" s="10">
        <f t="shared" si="13"/>
        <v>814080.03</v>
      </c>
      <c r="I53" s="10">
        <f>SUM(I54:I66)</f>
        <v>1107949.33</v>
      </c>
      <c r="J53" s="10">
        <f t="shared" si="13"/>
        <v>420017.62</v>
      </c>
      <c r="K53" s="5">
        <f>SUM(K54:K66)</f>
        <v>8286784.54</v>
      </c>
      <c r="L53" s="9"/>
    </row>
    <row r="54" spans="1:11" ht="16.5" customHeight="1">
      <c r="A54" s="7" t="s">
        <v>60</v>
      </c>
      <c r="B54" s="8">
        <v>999310.31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999310.31</v>
      </c>
    </row>
    <row r="55" spans="1:11" ht="16.5" customHeight="1">
      <c r="A55" s="7" t="s">
        <v>61</v>
      </c>
      <c r="B55" s="8">
        <v>143803.75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143803.75</v>
      </c>
    </row>
    <row r="56" spans="1:11" ht="16.5" customHeight="1">
      <c r="A56" s="7" t="s">
        <v>4</v>
      </c>
      <c r="B56" s="6">
        <v>0</v>
      </c>
      <c r="C56" s="8">
        <v>1121120.91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1121120.91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1269375.21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1269375.21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720463.46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720463.46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856951.19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856951.19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833712.73</v>
      </c>
      <c r="H60" s="6">
        <v>0</v>
      </c>
      <c r="I60" s="6">
        <v>0</v>
      </c>
      <c r="J60" s="6">
        <v>0</v>
      </c>
      <c r="K60" s="5">
        <f t="shared" si="14"/>
        <v>833712.73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814080.03</v>
      </c>
      <c r="I61" s="6">
        <v>0</v>
      </c>
      <c r="J61" s="6">
        <v>0</v>
      </c>
      <c r="K61" s="5">
        <f t="shared" si="14"/>
        <v>814080.03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410273.64</v>
      </c>
      <c r="J63" s="6">
        <v>0</v>
      </c>
      <c r="K63" s="5">
        <f t="shared" si="14"/>
        <v>410273.64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697675.69</v>
      </c>
      <c r="J64" s="6">
        <v>0</v>
      </c>
      <c r="K64" s="5">
        <f t="shared" si="14"/>
        <v>697675.69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420017.62</v>
      </c>
      <c r="K65" s="5">
        <f t="shared" si="14"/>
        <v>420017.62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2021-01-06T18:00:12Z</dcterms:modified>
  <cp:category/>
  <cp:version/>
  <cp:contentType/>
  <cp:contentStatus/>
</cp:coreProperties>
</file>