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<sst xmlns="http://schemas.openxmlformats.org/spreadsheetml/2006/main" count="74" uniqueCount="73">
  <si>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</si>
  <si>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</si>
  <si>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</si>
  <si>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</si>
  <si>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</si>
  <si>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</si>
  <si>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</si>
  <si>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</si>
  <si>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</si>
  <si>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</si>
  <si>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</si>
  <si>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</si>
  <si>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</si>
  <si>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</si>
  <si>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</si>
  <si>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</si>
  <si>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</si>
  <si>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</si>
  <si>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</si>
  <si>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</si>
  <si>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</si>
  <si>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</si>
  <si>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</si>
  <si>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</si>
  <si>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</si>
  <si>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</si>
  <si>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</si>
  <si>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</si>
  <si>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</si>
  <si>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</si>
  <si>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</si>
  <si>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</si>
  <si>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</si>
  <si>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</si>
  <si>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</si>
  <si>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</si>
  <si>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</si>
  <si>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</si>
  <si>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</si>
  <si>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</si>
  <si>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</si>
  <si>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</si>
  <si>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</si>
  <si>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</si>
  <si>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</si>
  <si>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</si>
  <si>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</si>
  <si>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</si>
  <si>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</si>
  <si>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</si>
  <si>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</si>
  <si>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</si>
  <si>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</si>
  <si>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</si>
  <si>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</si>
  <si>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</si>
  <si>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</si>
  <si>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</si>
  <si>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</si>
  <si>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</si>
  <si>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</si>
  <si>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</si>
  <si>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</si>
  <si>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</si>
  <si>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</si>
  <si>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</si>
  <si>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</si>
  <si>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</si>
  <si>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</si>
  <si>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</si>
  <si>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</si>
  <si>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</si>
  <si>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28/12/20 - VENCIMENTO 06/01/21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</si>
</sst>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197469</v>
      </c>
      <c r="C7" s="47">
        <f t="shared" si="0"/>
        <v>163000</v>
      </c>
      <c r="D7" s="47">
        <f t="shared" si="0"/>
        <v>218962</v>
      </c>
      <c r="E7" s="47">
        <f t="shared" si="0"/>
        <v>109088</v>
      </c>
      <c r="F7" s="47">
        <f t="shared" si="0"/>
        <v>137298</v>
      </c>
      <c r="G7" s="47">
        <f t="shared" si="0"/>
        <v>155346</v>
      </c>
      <c r="H7" s="47">
        <f t="shared" si="0"/>
        <v>180458</v>
      </c>
      <c r="I7" s="47">
        <f t="shared" si="0"/>
        <v>225946</v>
      </c>
      <c r="J7" s="47">
        <f t="shared" si="0"/>
        <v>64340</v>
      </c>
      <c r="K7" s="47">
        <f t="shared" si="0"/>
        <v>1451907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15759</v>
      </c>
      <c r="C8" s="45">
        <f t="shared" si="1"/>
        <v>14001</v>
      </c>
      <c r="D8" s="45">
        <f t="shared" si="1"/>
        <v>16998</v>
      </c>
      <c r="E8" s="45">
        <f t="shared" si="1"/>
        <v>8556</v>
      </c>
      <c r="F8" s="45">
        <f t="shared" si="1"/>
        <v>10889</v>
      </c>
      <c r="G8" s="45">
        <f t="shared" si="1"/>
        <v>7576</v>
      </c>
      <c r="H8" s="45">
        <f t="shared" si="1"/>
        <v>7128</v>
      </c>
      <c r="I8" s="45">
        <f t="shared" si="1"/>
        <v>14951</v>
      </c>
      <c r="J8" s="45">
        <f t="shared" si="1"/>
        <v>2415</v>
      </c>
      <c r="K8" s="38">
        <f>SUM(B8:J8)</f>
        <v>98273</v>
      </c>
      <c r="L8"/>
      <c r="M8"/>
      <c r="N8"/>
    </row>
    <row r="9" spans="1:14" ht="16.5" customHeight="1">
      <c r="A9" s="22" t="s">
        <v>35</v>
      </c>
      <c r="B9" s="45">
        <v>15741</v>
      </c>
      <c r="C9" s="45">
        <v>14001</v>
      </c>
      <c r="D9" s="45">
        <v>16994</v>
      </c>
      <c r="E9" s="45">
        <v>8536</v>
      </c>
      <c r="F9" s="45">
        <v>10877</v>
      </c>
      <c r="G9" s="45">
        <v>7573</v>
      </c>
      <c r="H9" s="45">
        <v>7128</v>
      </c>
      <c r="I9" s="45">
        <v>14923</v>
      </c>
      <c r="J9" s="45">
        <v>2415</v>
      </c>
      <c r="K9" s="38">
        <f>SUM(B9:J9)</f>
        <v>98188</v>
      </c>
      <c r="L9"/>
      <c r="M9"/>
      <c r="N9"/>
    </row>
    <row r="10" spans="1:14" ht="16.5" customHeight="1">
      <c r="A10" s="22" t="s">
        <v>34</v>
      </c>
      <c r="B10" s="45">
        <v>18</v>
      </c>
      <c r="C10" s="45">
        <v>0</v>
      </c>
      <c r="D10" s="45">
        <v>4</v>
      </c>
      <c r="E10" s="45">
        <v>20</v>
      </c>
      <c r="F10" s="45">
        <v>12</v>
      </c>
      <c r="G10" s="45">
        <v>3</v>
      </c>
      <c r="H10" s="45">
        <v>0</v>
      </c>
      <c r="I10" s="45">
        <v>28</v>
      </c>
      <c r="J10" s="45">
        <v>0</v>
      </c>
      <c r="K10" s="38">
        <f>SUM(B10:J10)</f>
        <v>85</v>
      </c>
      <c r="L10"/>
      <c r="M10"/>
      <c r="N10"/>
    </row>
    <row r="11" spans="1:14" ht="16.5" customHeight="1">
      <c r="A11" s="44" t="s">
        <v>33</v>
      </c>
      <c r="B11" s="43">
        <v>181710</v>
      </c>
      <c r="C11" s="43">
        <v>148999</v>
      </c>
      <c r="D11" s="43">
        <v>201964</v>
      </c>
      <c r="E11" s="43">
        <v>100532</v>
      </c>
      <c r="F11" s="43">
        <v>126409</v>
      </c>
      <c r="G11" s="43">
        <v>147770</v>
      </c>
      <c r="H11" s="43">
        <v>173330</v>
      </c>
      <c r="I11" s="43">
        <v>210995</v>
      </c>
      <c r="J11" s="43">
        <v>61925</v>
      </c>
      <c r="K11" s="38">
        <f>SUM(B11:J11)</f>
        <v>1353634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1.866304778953518</v>
      </c>
      <c r="C15" s="39">
        <v>1.934076823572202</v>
      </c>
      <c r="D15" s="39">
        <v>1.546731098140833</v>
      </c>
      <c r="E15" s="39">
        <v>2.095710615619921</v>
      </c>
      <c r="F15" s="39">
        <v>1.700585724757459</v>
      </c>
      <c r="G15" s="39">
        <v>1.622539286261394</v>
      </c>
      <c r="H15" s="39">
        <v>1.571368226921606</v>
      </c>
      <c r="I15" s="39">
        <v>1.678411721612476</v>
      </c>
      <c r="J15" s="39">
        <v>1.933539808898694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1267804.66</v>
      </c>
      <c r="C17" s="36">
        <f aca="true" t="shared" si="2" ref="C17:J17">C18+C19+C20+C21+C22+C23+C24</f>
        <v>1186341.97</v>
      </c>
      <c r="D17" s="36">
        <f t="shared" si="2"/>
        <v>1403422.09</v>
      </c>
      <c r="E17" s="36">
        <f t="shared" si="2"/>
        <v>832658.9099999999</v>
      </c>
      <c r="F17" s="36">
        <f t="shared" si="2"/>
        <v>900252.71</v>
      </c>
      <c r="G17" s="36">
        <f t="shared" si="2"/>
        <v>968337.6199999999</v>
      </c>
      <c r="H17" s="36">
        <f t="shared" si="2"/>
        <v>875952.6099999999</v>
      </c>
      <c r="I17" s="36">
        <f t="shared" si="2"/>
        <v>1202082.0699999998</v>
      </c>
      <c r="J17" s="36">
        <f t="shared" si="2"/>
        <v>442687.26999999996</v>
      </c>
      <c r="K17" s="36">
        <f aca="true" t="shared" si="3" ref="K17:K24">SUM(B17:J17)</f>
        <v>9079539.91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662824.45</v>
      </c>
      <c r="C18" s="30">
        <f t="shared" si="4"/>
        <v>600589.8</v>
      </c>
      <c r="D18" s="30">
        <f t="shared" si="4"/>
        <v>893693.4</v>
      </c>
      <c r="E18" s="30">
        <f t="shared" si="4"/>
        <v>387633.3</v>
      </c>
      <c r="F18" s="30">
        <f t="shared" si="4"/>
        <v>515938.42</v>
      </c>
      <c r="G18" s="30">
        <f t="shared" si="4"/>
        <v>590237.13</v>
      </c>
      <c r="H18" s="30">
        <f t="shared" si="4"/>
        <v>546553.14</v>
      </c>
      <c r="I18" s="30">
        <f t="shared" si="4"/>
        <v>690784.71</v>
      </c>
      <c r="J18" s="30">
        <f t="shared" si="4"/>
        <v>222867.33</v>
      </c>
      <c r="K18" s="30">
        <f t="shared" si="3"/>
        <v>5111121.68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574207.99</v>
      </c>
      <c r="C19" s="30">
        <f t="shared" si="5"/>
        <v>560997.01</v>
      </c>
      <c r="D19" s="30">
        <f t="shared" si="5"/>
        <v>488609.97</v>
      </c>
      <c r="E19" s="30">
        <f t="shared" si="5"/>
        <v>424733.92</v>
      </c>
      <c r="F19" s="30">
        <f t="shared" si="5"/>
        <v>361459.09</v>
      </c>
      <c r="G19" s="30">
        <f t="shared" si="5"/>
        <v>367445.8</v>
      </c>
      <c r="H19" s="30">
        <f t="shared" si="5"/>
        <v>312283.1</v>
      </c>
      <c r="I19" s="30">
        <f t="shared" si="5"/>
        <v>468636.44</v>
      </c>
      <c r="J19" s="30">
        <f t="shared" si="5"/>
        <v>208055.52</v>
      </c>
      <c r="K19" s="30">
        <f t="shared" si="3"/>
        <v>3766428.84</v>
      </c>
      <c r="L19"/>
      <c r="M19"/>
      <c r="N19"/>
    </row>
    <row r="20" spans="1:14" ht="16.5" customHeight="1">
      <c r="A20" s="18" t="s">
        <v>28</v>
      </c>
      <c r="B20" s="30">
        <v>29643.19</v>
      </c>
      <c r="C20" s="30">
        <v>22072.7</v>
      </c>
      <c r="D20" s="30">
        <v>19893.88</v>
      </c>
      <c r="E20" s="30">
        <v>19178.58</v>
      </c>
      <c r="F20" s="30">
        <v>21513.97</v>
      </c>
      <c r="G20" s="30">
        <v>15091.97</v>
      </c>
      <c r="H20" s="30">
        <v>20340.07</v>
      </c>
      <c r="I20" s="30">
        <v>41319.69</v>
      </c>
      <c r="J20" s="30">
        <v>10423.19</v>
      </c>
      <c r="K20" s="30">
        <f t="shared" si="3"/>
        <v>199477.24000000002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69</v>
      </c>
      <c r="B23" s="30">
        <v>-212.2</v>
      </c>
      <c r="C23" s="30">
        <v>0</v>
      </c>
      <c r="D23" s="30">
        <v>-116.39</v>
      </c>
      <c r="E23" s="30">
        <v>-228.12</v>
      </c>
      <c r="F23" s="30">
        <v>0</v>
      </c>
      <c r="G23" s="30">
        <v>-547.9</v>
      </c>
      <c r="H23" s="30">
        <v>0</v>
      </c>
      <c r="I23" s="30">
        <v>0</v>
      </c>
      <c r="J23" s="30">
        <v>0</v>
      </c>
      <c r="K23" s="30">
        <f t="shared" si="3"/>
        <v>-1104.6100000000001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-148851.09</v>
      </c>
      <c r="C27" s="30">
        <f t="shared" si="6"/>
        <v>-67385.87</v>
      </c>
      <c r="D27" s="30">
        <f t="shared" si="6"/>
        <v>-115713.95999999999</v>
      </c>
      <c r="E27" s="30">
        <f t="shared" si="6"/>
        <v>-133571.31</v>
      </c>
      <c r="F27" s="30">
        <f t="shared" si="6"/>
        <v>-47858.8</v>
      </c>
      <c r="G27" s="30">
        <f t="shared" si="6"/>
        <v>-134291.84999999998</v>
      </c>
      <c r="H27" s="30">
        <f t="shared" si="6"/>
        <v>-51476.32</v>
      </c>
      <c r="I27" s="30">
        <f t="shared" si="6"/>
        <v>-97048.94</v>
      </c>
      <c r="J27" s="30">
        <f t="shared" si="6"/>
        <v>-25663.909999999996</v>
      </c>
      <c r="K27" s="30">
        <f aca="true" t="shared" si="7" ref="K27:K35">SUM(B27:J27)</f>
        <v>-821862.0499999999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-148851.09</v>
      </c>
      <c r="C28" s="30">
        <f t="shared" si="8"/>
        <v>-67385.87</v>
      </c>
      <c r="D28" s="30">
        <f t="shared" si="8"/>
        <v>-97217.36</v>
      </c>
      <c r="E28" s="30">
        <f t="shared" si="8"/>
        <v>-133571.31</v>
      </c>
      <c r="F28" s="30">
        <f t="shared" si="8"/>
        <v>-47858.8</v>
      </c>
      <c r="G28" s="30">
        <f t="shared" si="8"/>
        <v>-134291.84999999998</v>
      </c>
      <c r="H28" s="30">
        <f t="shared" si="8"/>
        <v>-51476.32</v>
      </c>
      <c r="I28" s="30">
        <f t="shared" si="8"/>
        <v>-97048.94</v>
      </c>
      <c r="J28" s="30">
        <f t="shared" si="8"/>
        <v>-20309.239999999998</v>
      </c>
      <c r="K28" s="30">
        <f t="shared" si="7"/>
        <v>-798010.78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-69260.4</v>
      </c>
      <c r="C29" s="30">
        <f aca="true" t="shared" si="9" ref="C29:J29">-ROUND((C9)*$E$3,2)</f>
        <v>-61604.4</v>
      </c>
      <c r="D29" s="30">
        <f t="shared" si="9"/>
        <v>-74773.6</v>
      </c>
      <c r="E29" s="30">
        <f t="shared" si="9"/>
        <v>-37558.4</v>
      </c>
      <c r="F29" s="30">
        <f t="shared" si="9"/>
        <v>-47858.8</v>
      </c>
      <c r="G29" s="30">
        <f t="shared" si="9"/>
        <v>-33321.2</v>
      </c>
      <c r="H29" s="30">
        <f t="shared" si="9"/>
        <v>-31363.2</v>
      </c>
      <c r="I29" s="30">
        <f t="shared" si="9"/>
        <v>-65661.2</v>
      </c>
      <c r="J29" s="30">
        <f t="shared" si="9"/>
        <v>-10626</v>
      </c>
      <c r="K29" s="30">
        <f t="shared" si="7"/>
        <v>-432027.2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-79590.69</v>
      </c>
      <c r="C32" s="30">
        <v>-5781.47</v>
      </c>
      <c r="D32" s="30">
        <v>-22443.76</v>
      </c>
      <c r="E32" s="30">
        <v>-96012.91</v>
      </c>
      <c r="F32" s="26">
        <v>0</v>
      </c>
      <c r="G32" s="30">
        <v>-100970.65</v>
      </c>
      <c r="H32" s="30">
        <v>-20113.12</v>
      </c>
      <c r="I32" s="30">
        <v>-31387.74</v>
      </c>
      <c r="J32" s="30">
        <v>-9683.24</v>
      </c>
      <c r="K32" s="30">
        <f t="shared" si="7"/>
        <v>-365983.57999999996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1118953.5699999998</v>
      </c>
      <c r="C47" s="27">
        <f aca="true" t="shared" si="11" ref="C47:J47">IF(C17+C27+C48&lt;0,0,C17+C27+C48)</f>
        <v>1118956.1</v>
      </c>
      <c r="D47" s="27">
        <f t="shared" si="11"/>
        <v>1287708.1300000001</v>
      </c>
      <c r="E47" s="27">
        <f t="shared" si="11"/>
        <v>699087.5999999999</v>
      </c>
      <c r="F47" s="27">
        <f t="shared" si="11"/>
        <v>852393.9099999999</v>
      </c>
      <c r="G47" s="27">
        <f t="shared" si="11"/>
        <v>834045.7699999999</v>
      </c>
      <c r="H47" s="27">
        <f t="shared" si="11"/>
        <v>824476.2899999999</v>
      </c>
      <c r="I47" s="27">
        <f t="shared" si="11"/>
        <v>1105033.13</v>
      </c>
      <c r="J47" s="27">
        <f t="shared" si="11"/>
        <v>417023.36</v>
      </c>
      <c r="K47" s="20">
        <f>SUM(B47:J47)</f>
        <v>8257677.859999999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1118953.56</v>
      </c>
      <c r="C53" s="10">
        <f t="shared" si="13"/>
        <v>1118956.1</v>
      </c>
      <c r="D53" s="10">
        <f t="shared" si="13"/>
        <v>1287708.15</v>
      </c>
      <c r="E53" s="10">
        <f t="shared" si="13"/>
        <v>699087.6</v>
      </c>
      <c r="F53" s="10">
        <f t="shared" si="13"/>
        <v>852393.92</v>
      </c>
      <c r="G53" s="10">
        <f t="shared" si="13"/>
        <v>834045.77</v>
      </c>
      <c r="H53" s="10">
        <f t="shared" si="13"/>
        <v>824476.29</v>
      </c>
      <c r="I53" s="10">
        <f>SUM(I54:I66)</f>
        <v>1105033.13</v>
      </c>
      <c r="J53" s="10">
        <f t="shared" si="13"/>
        <v>417023.36</v>
      </c>
      <c r="K53" s="5">
        <f>SUM(K54:K66)</f>
        <v>8257677.88</v>
      </c>
      <c r="L53" s="9"/>
    </row>
    <row r="54" spans="1:11" ht="16.5" customHeight="1">
      <c r="A54" s="7" t="s">
        <v>60</v>
      </c>
      <c r="B54" s="8">
        <v>979196.26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979196.26</v>
      </c>
    </row>
    <row r="55" spans="1:11" ht="16.5" customHeight="1">
      <c r="A55" s="7" t="s">
        <v>61</v>
      </c>
      <c r="B55" s="8">
        <v>139757.3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139757.3</v>
      </c>
    </row>
    <row r="56" spans="1:11" ht="16.5" customHeight="1">
      <c r="A56" s="7" t="s">
        <v>4</v>
      </c>
      <c r="B56" s="6">
        <v>0</v>
      </c>
      <c r="C56" s="8">
        <v>1118956.1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1118956.1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1287708.15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1287708.15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699087.6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699087.6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852393.92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852393.92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834045.77</v>
      </c>
      <c r="H60" s="6">
        <v>0</v>
      </c>
      <c r="I60" s="6">
        <v>0</v>
      </c>
      <c r="J60" s="6">
        <v>0</v>
      </c>
      <c r="K60" s="5">
        <f t="shared" si="14"/>
        <v>834045.77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824476.29</v>
      </c>
      <c r="I61" s="6">
        <v>0</v>
      </c>
      <c r="J61" s="6">
        <v>0</v>
      </c>
      <c r="K61" s="5">
        <f t="shared" si="14"/>
        <v>824476.29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424332.72</v>
      </c>
      <c r="J63" s="6">
        <v>0</v>
      </c>
      <c r="K63" s="5">
        <f t="shared" si="14"/>
        <v>424332.72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680700.41</v>
      </c>
      <c r="J64" s="6">
        <v>0</v>
      </c>
      <c r="K64" s="5">
        <f t="shared" si="14"/>
        <v>680700.41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417023.36</v>
      </c>
      <c r="K65" s="5">
        <f t="shared" si="14"/>
        <v>417023.36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2021-01-05T18:10:52Z</dcterms:modified>
  <cp:category/>
  <cp:version/>
  <cp:contentType/>
  <cp:contentStatus/>
</cp:coreProperties>
</file>