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<sst xmlns="http://schemas.openxmlformats.org/spreadsheetml/2006/main" count="74" uniqueCount="73">
  <si>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</si>
  <si>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</si>
  <si>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</si>
  <si>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</si>
  <si>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</si>
  <si>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</si>
  <si>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</si>
  <si>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</si>
  <si>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</si>
  <si>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</si>
  <si>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</si>
  <si>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</si>
  <si>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</si>
  <si>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</si>
  <si>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</si>
  <si>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</si>
  <si>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</si>
  <si>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</si>
  <si>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</si>
  <si>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</si>
  <si>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</si>
  <si>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</si>
  <si>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</si>
  <si>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</si>
  <si>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</si>
  <si>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</si>
  <si>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</si>
  <si>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</si>
  <si>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</si>
  <si>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</si>
  <si>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</si>
  <si>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</si>
  <si>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</si>
  <si>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</si>
  <si>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</si>
  <si>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</si>
  <si>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</si>
  <si>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</si>
  <si>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</si>
  <si>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</si>
  <si>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</si>
  <si>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</si>
  <si>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</si>
  <si>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</si>
  <si>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</si>
  <si>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</si>
  <si>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</si>
  <si>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</si>
  <si>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</si>
  <si>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</si>
  <si>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</si>
  <si>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</si>
  <si>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</si>
  <si>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</si>
  <si>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</si>
  <si>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</si>
  <si>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</si>
  <si>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</si>
  <si>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</si>
  <si>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</si>
  <si>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</si>
  <si>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</si>
  <si>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</si>
  <si>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</si>
  <si>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</si>
  <si>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</si>
  <si>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</si>
  <si>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</si>
  <si>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</si>
  <si>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</si>
  <si>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</si>
  <si>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</si>
  <si>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24/12/20 - VENCIMENTO 05/01/21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</si>
</sst>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132819</v>
      </c>
      <c r="C7" s="47">
        <f t="shared" si="0"/>
        <v>113348</v>
      </c>
      <c r="D7" s="47">
        <f t="shared" si="0"/>
        <v>158962</v>
      </c>
      <c r="E7" s="47">
        <f t="shared" si="0"/>
        <v>70692</v>
      </c>
      <c r="F7" s="47">
        <f t="shared" si="0"/>
        <v>99719</v>
      </c>
      <c r="G7" s="47">
        <f t="shared" si="0"/>
        <v>113026</v>
      </c>
      <c r="H7" s="47">
        <f t="shared" si="0"/>
        <v>135837</v>
      </c>
      <c r="I7" s="47">
        <f t="shared" si="0"/>
        <v>149973</v>
      </c>
      <c r="J7" s="47">
        <f t="shared" si="0"/>
        <v>38694</v>
      </c>
      <c r="K7" s="47">
        <f t="shared" si="0"/>
        <v>1013070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13282</v>
      </c>
      <c r="C8" s="45">
        <f t="shared" si="1"/>
        <v>13776</v>
      </c>
      <c r="D8" s="45">
        <f t="shared" si="1"/>
        <v>16949</v>
      </c>
      <c r="E8" s="45">
        <f t="shared" si="1"/>
        <v>7331</v>
      </c>
      <c r="F8" s="45">
        <f t="shared" si="1"/>
        <v>9516</v>
      </c>
      <c r="G8" s="45">
        <f t="shared" si="1"/>
        <v>7192</v>
      </c>
      <c r="H8" s="45">
        <f t="shared" si="1"/>
        <v>7219</v>
      </c>
      <c r="I8" s="45">
        <f t="shared" si="1"/>
        <v>12123</v>
      </c>
      <c r="J8" s="45">
        <f t="shared" si="1"/>
        <v>1654</v>
      </c>
      <c r="K8" s="38">
        <f>SUM(B8:J8)</f>
        <v>89042</v>
      </c>
      <c r="L8"/>
      <c r="M8"/>
      <c r="N8"/>
    </row>
    <row r="9" spans="1:14" ht="16.5" customHeight="1">
      <c r="A9" s="22" t="s">
        <v>35</v>
      </c>
      <c r="B9" s="45">
        <v>13265</v>
      </c>
      <c r="C9" s="45">
        <v>13776</v>
      </c>
      <c r="D9" s="45">
        <v>16948</v>
      </c>
      <c r="E9" s="45">
        <v>7311</v>
      </c>
      <c r="F9" s="45">
        <v>9508</v>
      </c>
      <c r="G9" s="45">
        <v>7191</v>
      </c>
      <c r="H9" s="45">
        <v>7219</v>
      </c>
      <c r="I9" s="45">
        <v>12109</v>
      </c>
      <c r="J9" s="45">
        <v>1654</v>
      </c>
      <c r="K9" s="38">
        <f>SUM(B9:J9)</f>
        <v>88981</v>
      </c>
      <c r="L9"/>
      <c r="M9"/>
      <c r="N9"/>
    </row>
    <row r="10" spans="1:14" ht="16.5" customHeight="1">
      <c r="A10" s="22" t="s">
        <v>34</v>
      </c>
      <c r="B10" s="45">
        <v>17</v>
      </c>
      <c r="C10" s="45">
        <v>0</v>
      </c>
      <c r="D10" s="45">
        <v>1</v>
      </c>
      <c r="E10" s="45">
        <v>20</v>
      </c>
      <c r="F10" s="45">
        <v>8</v>
      </c>
      <c r="G10" s="45">
        <v>1</v>
      </c>
      <c r="H10" s="45">
        <v>0</v>
      </c>
      <c r="I10" s="45">
        <v>14</v>
      </c>
      <c r="J10" s="45">
        <v>0</v>
      </c>
      <c r="K10" s="38">
        <f>SUM(B10:J10)</f>
        <v>61</v>
      </c>
      <c r="L10"/>
      <c r="M10"/>
      <c r="N10"/>
    </row>
    <row r="11" spans="1:14" ht="16.5" customHeight="1">
      <c r="A11" s="44" t="s">
        <v>33</v>
      </c>
      <c r="B11" s="43">
        <v>119537</v>
      </c>
      <c r="C11" s="43">
        <v>99572</v>
      </c>
      <c r="D11" s="43">
        <v>142013</v>
      </c>
      <c r="E11" s="43">
        <v>63361</v>
      </c>
      <c r="F11" s="43">
        <v>90203</v>
      </c>
      <c r="G11" s="43">
        <v>105834</v>
      </c>
      <c r="H11" s="43">
        <v>128618</v>
      </c>
      <c r="I11" s="43">
        <v>137850</v>
      </c>
      <c r="J11" s="43">
        <v>37040</v>
      </c>
      <c r="K11" s="38">
        <f>SUM(B11:J11)</f>
        <v>924028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2.405354085485462</v>
      </c>
      <c r="C15" s="39">
        <v>2.64522124124173</v>
      </c>
      <c r="D15" s="39">
        <v>2.015768314593512</v>
      </c>
      <c r="E15" s="39">
        <v>2.708129251818851</v>
      </c>
      <c r="F15" s="39">
        <v>2.230851522771784</v>
      </c>
      <c r="G15" s="39">
        <v>2.086833349223941</v>
      </c>
      <c r="H15" s="39">
        <v>1.939146249363198</v>
      </c>
      <c r="I15" s="39">
        <v>2.365679087462224</v>
      </c>
      <c r="J15" s="39">
        <v>3.016605617427132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1101966.8900000001</v>
      </c>
      <c r="C17" s="36">
        <f aca="true" t="shared" si="2" ref="C17:J17">C18+C19+C20+C21+C22+C23+C24</f>
        <v>1129638.55</v>
      </c>
      <c r="D17" s="36">
        <f t="shared" si="2"/>
        <v>1327547.9699999997</v>
      </c>
      <c r="E17" s="36">
        <f t="shared" si="2"/>
        <v>694790.13</v>
      </c>
      <c r="F17" s="36">
        <f t="shared" si="2"/>
        <v>858691.46</v>
      </c>
      <c r="G17" s="36">
        <f t="shared" si="2"/>
        <v>905713.35</v>
      </c>
      <c r="H17" s="36">
        <f t="shared" si="2"/>
        <v>813328.0299999999</v>
      </c>
      <c r="I17" s="36">
        <f t="shared" si="2"/>
        <v>1126777.26</v>
      </c>
      <c r="J17" s="36">
        <f t="shared" si="2"/>
        <v>415704.77999999997</v>
      </c>
      <c r="K17" s="36">
        <f aca="true" t="shared" si="3" ref="K17:K24">SUM(B17:J17)</f>
        <v>8374158.42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445820.26</v>
      </c>
      <c r="C18" s="30">
        <f t="shared" si="4"/>
        <v>417642.04</v>
      </c>
      <c r="D18" s="30">
        <f t="shared" si="4"/>
        <v>648803.4</v>
      </c>
      <c r="E18" s="30">
        <f t="shared" si="4"/>
        <v>251196.95</v>
      </c>
      <c r="F18" s="30">
        <f t="shared" si="4"/>
        <v>374724.06</v>
      </c>
      <c r="G18" s="30">
        <f t="shared" si="4"/>
        <v>429442.29</v>
      </c>
      <c r="H18" s="30">
        <f t="shared" si="4"/>
        <v>411409.52</v>
      </c>
      <c r="I18" s="30">
        <f t="shared" si="4"/>
        <v>458512.45</v>
      </c>
      <c r="J18" s="30">
        <f t="shared" si="4"/>
        <v>134032.15</v>
      </c>
      <c r="K18" s="30">
        <f t="shared" si="3"/>
        <v>3571583.12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626535.32</v>
      </c>
      <c r="C19" s="30">
        <f t="shared" si="5"/>
        <v>687113.56</v>
      </c>
      <c r="D19" s="30">
        <f t="shared" si="5"/>
        <v>659033.94</v>
      </c>
      <c r="E19" s="30">
        <f t="shared" si="5"/>
        <v>429076.86</v>
      </c>
      <c r="F19" s="30">
        <f t="shared" si="5"/>
        <v>461229.68</v>
      </c>
      <c r="G19" s="30">
        <f t="shared" si="5"/>
        <v>466732.2</v>
      </c>
      <c r="H19" s="30">
        <f t="shared" si="5"/>
        <v>386373.71</v>
      </c>
      <c r="I19" s="30">
        <f t="shared" si="5"/>
        <v>626180.86</v>
      </c>
      <c r="J19" s="30">
        <f t="shared" si="5"/>
        <v>270289.99</v>
      </c>
      <c r="K19" s="30">
        <f t="shared" si="3"/>
        <v>4612566.12</v>
      </c>
      <c r="L19"/>
      <c r="M19"/>
      <c r="N19"/>
    </row>
    <row r="20" spans="1:14" ht="16.5" customHeight="1">
      <c r="A20" s="18" t="s">
        <v>28</v>
      </c>
      <c r="B20" s="30">
        <v>28800.58</v>
      </c>
      <c r="C20" s="30">
        <v>22200.49</v>
      </c>
      <c r="D20" s="30">
        <v>19416.91</v>
      </c>
      <c r="E20" s="30">
        <v>16939.07</v>
      </c>
      <c r="F20" s="30">
        <v>21396.49</v>
      </c>
      <c r="G20" s="30">
        <v>14743.2</v>
      </c>
      <c r="H20" s="30">
        <v>19898.31</v>
      </c>
      <c r="I20" s="30">
        <v>40742.72</v>
      </c>
      <c r="J20" s="30">
        <v>10136.35</v>
      </c>
      <c r="K20" s="30">
        <f t="shared" si="3"/>
        <v>194274.12000000002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-5230.61</v>
      </c>
      <c r="H22" s="30">
        <v>-5906.16</v>
      </c>
      <c r="I22" s="30">
        <v>0</v>
      </c>
      <c r="J22" s="30">
        <v>0</v>
      </c>
      <c r="K22" s="30">
        <f t="shared" si="3"/>
        <v>-11136.77</v>
      </c>
      <c r="L22"/>
      <c r="M22"/>
      <c r="N22"/>
    </row>
    <row r="23" spans="1:14" ht="16.5" customHeight="1">
      <c r="A23" s="18" t="s">
        <v>69</v>
      </c>
      <c r="B23" s="30">
        <v>-530.5</v>
      </c>
      <c r="C23" s="30">
        <v>0</v>
      </c>
      <c r="D23" s="30">
        <v>-1047.51</v>
      </c>
      <c r="E23" s="30">
        <v>-3763.98</v>
      </c>
      <c r="F23" s="30">
        <v>0</v>
      </c>
      <c r="G23" s="30">
        <v>-1314.96</v>
      </c>
      <c r="H23" s="30">
        <v>-1129.81</v>
      </c>
      <c r="I23" s="30">
        <v>0</v>
      </c>
      <c r="J23" s="30">
        <v>-94.94</v>
      </c>
      <c r="K23" s="30">
        <f t="shared" si="3"/>
        <v>-7881.7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-281254.38</v>
      </c>
      <c r="C27" s="30">
        <f t="shared" si="6"/>
        <v>-68311.58</v>
      </c>
      <c r="D27" s="30">
        <f t="shared" si="6"/>
        <v>-150059.03</v>
      </c>
      <c r="E27" s="30">
        <f t="shared" si="6"/>
        <v>-210696.93000000002</v>
      </c>
      <c r="F27" s="30">
        <f t="shared" si="6"/>
        <v>-41835.2</v>
      </c>
      <c r="G27" s="30">
        <f t="shared" si="6"/>
        <v>-322454.26</v>
      </c>
      <c r="H27" s="30">
        <f t="shared" si="6"/>
        <v>-81682.92</v>
      </c>
      <c r="I27" s="30">
        <f t="shared" si="6"/>
        <v>-131181.72</v>
      </c>
      <c r="J27" s="30">
        <f t="shared" si="6"/>
        <v>-36665.36</v>
      </c>
      <c r="K27" s="30">
        <f aca="true" t="shared" si="7" ref="K27:K35">SUM(B27:J27)</f>
        <v>-1324141.38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-281254.38</v>
      </c>
      <c r="C28" s="30">
        <f t="shared" si="8"/>
        <v>-68311.58</v>
      </c>
      <c r="D28" s="30">
        <f t="shared" si="8"/>
        <v>-131562.43</v>
      </c>
      <c r="E28" s="30">
        <f t="shared" si="8"/>
        <v>-210696.93000000002</v>
      </c>
      <c r="F28" s="30">
        <f t="shared" si="8"/>
        <v>-41835.2</v>
      </c>
      <c r="G28" s="30">
        <f t="shared" si="8"/>
        <v>-322454.26</v>
      </c>
      <c r="H28" s="30">
        <f t="shared" si="8"/>
        <v>-81682.92</v>
      </c>
      <c r="I28" s="30">
        <f t="shared" si="8"/>
        <v>-131181.72</v>
      </c>
      <c r="J28" s="30">
        <f t="shared" si="8"/>
        <v>-31310.690000000002</v>
      </c>
      <c r="K28" s="30">
        <f t="shared" si="7"/>
        <v>-1300290.1099999999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-58366</v>
      </c>
      <c r="C29" s="30">
        <f aca="true" t="shared" si="9" ref="C29:J29">-ROUND((C9)*$E$3,2)</f>
        <v>-60614.4</v>
      </c>
      <c r="D29" s="30">
        <f t="shared" si="9"/>
        <v>-74571.2</v>
      </c>
      <c r="E29" s="30">
        <f t="shared" si="9"/>
        <v>-32168.4</v>
      </c>
      <c r="F29" s="30">
        <f t="shared" si="9"/>
        <v>-41835.2</v>
      </c>
      <c r="G29" s="30">
        <f t="shared" si="9"/>
        <v>-31640.4</v>
      </c>
      <c r="H29" s="30">
        <f t="shared" si="9"/>
        <v>-31763.6</v>
      </c>
      <c r="I29" s="30">
        <f t="shared" si="9"/>
        <v>-53279.6</v>
      </c>
      <c r="J29" s="30">
        <f t="shared" si="9"/>
        <v>-7277.6</v>
      </c>
      <c r="K29" s="30">
        <f t="shared" si="7"/>
        <v>-391516.3999999999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-215.6</v>
      </c>
      <c r="C31" s="30">
        <v>-30.8</v>
      </c>
      <c r="D31" s="30">
        <v>-123.2</v>
      </c>
      <c r="E31" s="30">
        <v>-30.8</v>
      </c>
      <c r="F31" s="26">
        <v>0</v>
      </c>
      <c r="G31" s="30">
        <v>-61.6</v>
      </c>
      <c r="H31" s="30">
        <v>0</v>
      </c>
      <c r="I31" s="30">
        <v>0</v>
      </c>
      <c r="J31" s="30">
        <v>0</v>
      </c>
      <c r="K31" s="30">
        <f t="shared" si="7"/>
        <v>-462.00000000000006</v>
      </c>
      <c r="L31"/>
      <c r="M31"/>
      <c r="N31"/>
    </row>
    <row r="32" spans="1:14" ht="16.5" customHeight="1">
      <c r="A32" s="25" t="s">
        <v>21</v>
      </c>
      <c r="B32" s="30">
        <v>-222672.78</v>
      </c>
      <c r="C32" s="30">
        <v>-7666.38</v>
      </c>
      <c r="D32" s="30">
        <v>-56868.03</v>
      </c>
      <c r="E32" s="30">
        <v>-178497.73</v>
      </c>
      <c r="F32" s="26">
        <v>0</v>
      </c>
      <c r="G32" s="30">
        <v>-290752.26</v>
      </c>
      <c r="H32" s="30">
        <v>-49919.32</v>
      </c>
      <c r="I32" s="30">
        <v>-77902.12</v>
      </c>
      <c r="J32" s="30">
        <v>-24033.09</v>
      </c>
      <c r="K32" s="30">
        <f t="shared" si="7"/>
        <v>-908311.71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820712.5100000001</v>
      </c>
      <c r="C47" s="27">
        <f aca="true" t="shared" si="11" ref="C47:J47">IF(C17+C27+C48&lt;0,0,C17+C27+C48)</f>
        <v>1061326.97</v>
      </c>
      <c r="D47" s="27">
        <f t="shared" si="11"/>
        <v>1177488.9399999997</v>
      </c>
      <c r="E47" s="27">
        <f t="shared" si="11"/>
        <v>484093.19999999995</v>
      </c>
      <c r="F47" s="27">
        <f t="shared" si="11"/>
        <v>816856.26</v>
      </c>
      <c r="G47" s="27">
        <f t="shared" si="11"/>
        <v>583259.09</v>
      </c>
      <c r="H47" s="27">
        <f t="shared" si="11"/>
        <v>731645.1099999999</v>
      </c>
      <c r="I47" s="27">
        <f t="shared" si="11"/>
        <v>995595.54</v>
      </c>
      <c r="J47" s="27">
        <f t="shared" si="11"/>
        <v>379039.42</v>
      </c>
      <c r="K47" s="20">
        <f>SUM(B47:J47)</f>
        <v>7050017.04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820712.5</v>
      </c>
      <c r="C53" s="10">
        <f t="shared" si="13"/>
        <v>1061326.97</v>
      </c>
      <c r="D53" s="10">
        <f t="shared" si="13"/>
        <v>1177488.95</v>
      </c>
      <c r="E53" s="10">
        <f t="shared" si="13"/>
        <v>484093.21</v>
      </c>
      <c r="F53" s="10">
        <f t="shared" si="13"/>
        <v>816856.26</v>
      </c>
      <c r="G53" s="10">
        <f t="shared" si="13"/>
        <v>583259.09</v>
      </c>
      <c r="H53" s="10">
        <f t="shared" si="13"/>
        <v>731645.11</v>
      </c>
      <c r="I53" s="10">
        <f>SUM(I54:I66)</f>
        <v>995595.55</v>
      </c>
      <c r="J53" s="10">
        <f t="shared" si="13"/>
        <v>379039.41</v>
      </c>
      <c r="K53" s="5">
        <f>SUM(K54:K66)</f>
        <v>7050017.05</v>
      </c>
      <c r="L53" s="9"/>
    </row>
    <row r="54" spans="1:11" ht="16.5" customHeight="1">
      <c r="A54" s="7" t="s">
        <v>60</v>
      </c>
      <c r="B54" s="8">
        <v>716728.23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716728.23</v>
      </c>
    </row>
    <row r="55" spans="1:11" ht="16.5" customHeight="1">
      <c r="A55" s="7" t="s">
        <v>61</v>
      </c>
      <c r="B55" s="8">
        <v>103984.27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103984.27</v>
      </c>
    </row>
    <row r="56" spans="1:11" ht="16.5" customHeight="1">
      <c r="A56" s="7" t="s">
        <v>4</v>
      </c>
      <c r="B56" s="6">
        <v>0</v>
      </c>
      <c r="C56" s="8">
        <v>1061326.97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1061326.97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1177488.95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1177488.95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484093.21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484093.21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816856.26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816856.26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583259.09</v>
      </c>
      <c r="H60" s="6">
        <v>0</v>
      </c>
      <c r="I60" s="6">
        <v>0</v>
      </c>
      <c r="J60" s="6">
        <v>0</v>
      </c>
      <c r="K60" s="5">
        <f t="shared" si="14"/>
        <v>583259.09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731645.11</v>
      </c>
      <c r="I61" s="6">
        <v>0</v>
      </c>
      <c r="J61" s="6">
        <v>0</v>
      </c>
      <c r="K61" s="5">
        <f t="shared" si="14"/>
        <v>731645.11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386888.43</v>
      </c>
      <c r="J63" s="6">
        <v>0</v>
      </c>
      <c r="K63" s="5">
        <f t="shared" si="14"/>
        <v>386888.43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608707.12</v>
      </c>
      <c r="J64" s="6">
        <v>0</v>
      </c>
      <c r="K64" s="5">
        <f t="shared" si="14"/>
        <v>608707.12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379039.41</v>
      </c>
      <c r="K65" s="5">
        <f t="shared" si="14"/>
        <v>379039.41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2021-01-05T13:21:55Z</dcterms:modified>
  <cp:category/>
  <cp:version/>
  <cp:contentType/>
  <cp:contentStatus/>
</cp:coreProperties>
</file>