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<sst xmlns="http://schemas.openxmlformats.org/spreadsheetml/2006/main" count="74" uniqueCount="73">
  <si>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</si>
  <si>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</si>
  <si>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</si>
  <si>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</si>
  <si>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</si>
  <si>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</si>
  <si>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</si>
  <si>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</si>
  <si>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</si>
  <si>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</si>
  <si>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</si>
  <si>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</si>
  <si>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</si>
  <si>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</si>
  <si>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</si>
  <si>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</si>
  <si>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</si>
  <si>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</si>
  <si>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</si>
  <si>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</si>
  <si>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</si>
  <si>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</si>
  <si>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</si>
  <si>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</si>
  <si>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</si>
  <si>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</si>
  <si>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</si>
  <si>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</si>
  <si>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</si>
  <si>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</si>
  <si>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</si>
  <si>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</si>
  <si>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</si>
  <si>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</si>
  <si>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</si>
  <si>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</si>
  <si>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</si>
  <si>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</si>
  <si>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</si>
  <si>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</si>
  <si>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</si>
  <si>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</si>
  <si>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</si>
  <si>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</si>
  <si>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</si>
  <si>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</si>
  <si>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</si>
  <si>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</si>
  <si>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</si>
  <si>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</si>
  <si>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</si>
  <si>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</si>
  <si>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</si>
  <si>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</si>
  <si>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</si>
  <si>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</si>
  <si>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</si>
  <si>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</si>
  <si>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</si>
  <si>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</si>
  <si>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</si>
  <si>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</si>
  <si>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</si>
  <si>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</si>
  <si>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</si>
  <si>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</si>
  <si>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</si>
  <si>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</si>
  <si>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</si>
  <si>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</si>
  <si>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</si>
  <si>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</si>
  <si>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14/12/20 - VENCIMENTO 21/12/20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</si>
</sst>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242096</v>
      </c>
      <c r="C7" s="47">
        <f t="shared" si="0"/>
        <v>211683</v>
      </c>
      <c r="D7" s="47">
        <f t="shared" si="0"/>
        <v>277668</v>
      </c>
      <c r="E7" s="47">
        <f t="shared" si="0"/>
        <v>145140</v>
      </c>
      <c r="F7" s="47">
        <f t="shared" si="0"/>
        <v>171948</v>
      </c>
      <c r="G7" s="47">
        <f t="shared" si="0"/>
        <v>192867</v>
      </c>
      <c r="H7" s="47">
        <f t="shared" si="0"/>
        <v>219199</v>
      </c>
      <c r="I7" s="47">
        <f t="shared" si="0"/>
        <v>279069</v>
      </c>
      <c r="J7" s="47">
        <f t="shared" si="0"/>
        <v>83664</v>
      </c>
      <c r="K7" s="47">
        <f t="shared" si="0"/>
        <v>1823334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17458</v>
      </c>
      <c r="C8" s="45">
        <f t="shared" si="1"/>
        <v>17434</v>
      </c>
      <c r="D8" s="45">
        <f t="shared" si="1"/>
        <v>20310</v>
      </c>
      <c r="E8" s="45">
        <f t="shared" si="1"/>
        <v>10686</v>
      </c>
      <c r="F8" s="45">
        <f t="shared" si="1"/>
        <v>12574</v>
      </c>
      <c r="G8" s="45">
        <f t="shared" si="1"/>
        <v>8745</v>
      </c>
      <c r="H8" s="45">
        <f t="shared" si="1"/>
        <v>7912</v>
      </c>
      <c r="I8" s="45">
        <f t="shared" si="1"/>
        <v>17704</v>
      </c>
      <c r="J8" s="45">
        <f t="shared" si="1"/>
        <v>3079</v>
      </c>
      <c r="K8" s="38">
        <f>SUM(B8:J8)</f>
        <v>115902</v>
      </c>
      <c r="L8"/>
      <c r="M8"/>
      <c r="N8"/>
    </row>
    <row r="9" spans="1:14" ht="16.5" customHeight="1">
      <c r="A9" s="22" t="s">
        <v>35</v>
      </c>
      <c r="B9" s="45">
        <v>17430</v>
      </c>
      <c r="C9" s="45">
        <v>17433</v>
      </c>
      <c r="D9" s="45">
        <v>20308</v>
      </c>
      <c r="E9" s="45">
        <v>10641</v>
      </c>
      <c r="F9" s="45">
        <v>12564</v>
      </c>
      <c r="G9" s="45">
        <v>8744</v>
      </c>
      <c r="H9" s="45">
        <v>7912</v>
      </c>
      <c r="I9" s="45">
        <v>17684</v>
      </c>
      <c r="J9" s="45">
        <v>3079</v>
      </c>
      <c r="K9" s="38">
        <f>SUM(B9:J9)</f>
        <v>115795</v>
      </c>
      <c r="L9"/>
      <c r="M9"/>
      <c r="N9"/>
    </row>
    <row r="10" spans="1:14" ht="16.5" customHeight="1">
      <c r="A10" s="22" t="s">
        <v>34</v>
      </c>
      <c r="B10" s="45">
        <v>28</v>
      </c>
      <c r="C10" s="45">
        <v>1</v>
      </c>
      <c r="D10" s="45">
        <v>2</v>
      </c>
      <c r="E10" s="45">
        <v>45</v>
      </c>
      <c r="F10" s="45">
        <v>10</v>
      </c>
      <c r="G10" s="45">
        <v>1</v>
      </c>
      <c r="H10" s="45">
        <v>0</v>
      </c>
      <c r="I10" s="45">
        <v>20</v>
      </c>
      <c r="J10" s="45">
        <v>0</v>
      </c>
      <c r="K10" s="38">
        <f>SUM(B10:J10)</f>
        <v>107</v>
      </c>
      <c r="L10"/>
      <c r="M10"/>
      <c r="N10"/>
    </row>
    <row r="11" spans="1:14" ht="16.5" customHeight="1">
      <c r="A11" s="44" t="s">
        <v>33</v>
      </c>
      <c r="B11" s="43">
        <v>224638</v>
      </c>
      <c r="C11" s="43">
        <v>194249</v>
      </c>
      <c r="D11" s="43">
        <v>257358</v>
      </c>
      <c r="E11" s="43">
        <v>134454</v>
      </c>
      <c r="F11" s="43">
        <v>159374</v>
      </c>
      <c r="G11" s="43">
        <v>184122</v>
      </c>
      <c r="H11" s="43">
        <v>211287</v>
      </c>
      <c r="I11" s="43">
        <v>261365</v>
      </c>
      <c r="J11" s="43">
        <v>80585</v>
      </c>
      <c r="K11" s="38">
        <f>SUM(B11:J11)</f>
        <v>1707432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1.347779666867726</v>
      </c>
      <c r="C15" s="39">
        <v>1.422177499790385</v>
      </c>
      <c r="D15" s="39">
        <v>1.168961129239543</v>
      </c>
      <c r="E15" s="39">
        <v>1.541799775585834</v>
      </c>
      <c r="F15" s="39">
        <v>1.298482123353026</v>
      </c>
      <c r="G15" s="39">
        <v>1.249998993188237</v>
      </c>
      <c r="H15" s="39">
        <v>1.235813270992412</v>
      </c>
      <c r="I15" s="39">
        <v>1.30272503425514</v>
      </c>
      <c r="J15" s="39">
        <v>1.452797495167886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1124522.5199999998</v>
      </c>
      <c r="C17" s="36">
        <f aca="true" t="shared" si="2" ref="C17:J17">C18+C19+C20+C21+C22+C23+C24</f>
        <v>1133828.32</v>
      </c>
      <c r="D17" s="36">
        <f t="shared" si="2"/>
        <v>1345974.3199999998</v>
      </c>
      <c r="E17" s="36">
        <f t="shared" si="2"/>
        <v>816211.4400000001</v>
      </c>
      <c r="F17" s="36">
        <f t="shared" si="2"/>
        <v>861418.3899999999</v>
      </c>
      <c r="G17" s="36">
        <f t="shared" si="2"/>
        <v>926781.9199999999</v>
      </c>
      <c r="H17" s="36">
        <f t="shared" si="2"/>
        <v>837234.72</v>
      </c>
      <c r="I17" s="36">
        <f t="shared" si="2"/>
        <v>1152834.18</v>
      </c>
      <c r="J17" s="36">
        <f t="shared" si="2"/>
        <v>432572.04</v>
      </c>
      <c r="K17" s="36">
        <f aca="true" t="shared" si="3" ref="K17:K24">SUM(B17:J17)</f>
        <v>8631377.849999998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812619.43</v>
      </c>
      <c r="C18" s="30">
        <f t="shared" si="4"/>
        <v>779967.18</v>
      </c>
      <c r="D18" s="30">
        <f t="shared" si="4"/>
        <v>1133301.94</v>
      </c>
      <c r="E18" s="30">
        <f t="shared" si="4"/>
        <v>515740.48</v>
      </c>
      <c r="F18" s="30">
        <f t="shared" si="4"/>
        <v>646146.19</v>
      </c>
      <c r="G18" s="30">
        <f t="shared" si="4"/>
        <v>732798.17</v>
      </c>
      <c r="H18" s="30">
        <f t="shared" si="4"/>
        <v>663888.01</v>
      </c>
      <c r="I18" s="30">
        <f t="shared" si="4"/>
        <v>853197.65</v>
      </c>
      <c r="J18" s="30">
        <f t="shared" si="4"/>
        <v>289803.73</v>
      </c>
      <c r="K18" s="30">
        <f t="shared" si="3"/>
        <v>6427462.779999999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282612.51</v>
      </c>
      <c r="C19" s="30">
        <f t="shared" si="5"/>
        <v>329284.59</v>
      </c>
      <c r="D19" s="30">
        <f t="shared" si="5"/>
        <v>191483.98</v>
      </c>
      <c r="E19" s="30">
        <f t="shared" si="5"/>
        <v>279428.08</v>
      </c>
      <c r="F19" s="30">
        <f t="shared" si="5"/>
        <v>192863.09</v>
      </c>
      <c r="G19" s="30">
        <f t="shared" si="5"/>
        <v>183198.8</v>
      </c>
      <c r="H19" s="30">
        <f t="shared" si="5"/>
        <v>156553.6</v>
      </c>
      <c r="I19" s="30">
        <f t="shared" si="5"/>
        <v>258284.29</v>
      </c>
      <c r="J19" s="30">
        <f t="shared" si="5"/>
        <v>131222.4</v>
      </c>
      <c r="K19" s="30">
        <f t="shared" si="3"/>
        <v>2004931.3400000003</v>
      </c>
      <c r="L19"/>
      <c r="M19"/>
      <c r="N19"/>
    </row>
    <row r="20" spans="1:14" ht="16.5" customHeight="1">
      <c r="A20" s="18" t="s">
        <v>28</v>
      </c>
      <c r="B20" s="30">
        <v>28267.65</v>
      </c>
      <c r="C20" s="30">
        <v>21894.09</v>
      </c>
      <c r="D20" s="30">
        <v>19847.17</v>
      </c>
      <c r="E20" s="30">
        <v>19701.65</v>
      </c>
      <c r="F20" s="30">
        <v>21067.88</v>
      </c>
      <c r="G20" s="30">
        <v>15222.23</v>
      </c>
      <c r="H20" s="30">
        <v>20016.81</v>
      </c>
      <c r="I20" s="30">
        <v>40011.01</v>
      </c>
      <c r="J20" s="30">
        <v>10204.68</v>
      </c>
      <c r="K20" s="30">
        <f t="shared" si="3"/>
        <v>196233.17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-318.3</v>
      </c>
      <c r="C23" s="30">
        <v>0</v>
      </c>
      <c r="D23" s="30">
        <v>0</v>
      </c>
      <c r="E23" s="30">
        <v>0</v>
      </c>
      <c r="F23" s="30">
        <v>0</v>
      </c>
      <c r="G23" s="30">
        <v>-547.9</v>
      </c>
      <c r="H23" s="30">
        <v>0</v>
      </c>
      <c r="I23" s="30">
        <v>0</v>
      </c>
      <c r="J23" s="30">
        <v>0</v>
      </c>
      <c r="K23" s="30">
        <f t="shared" si="3"/>
        <v>-866.2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-131335.13</v>
      </c>
      <c r="C27" s="30">
        <f t="shared" si="6"/>
        <v>-79878.26</v>
      </c>
      <c r="D27" s="30">
        <f t="shared" si="6"/>
        <v>-123975.85999999999</v>
      </c>
      <c r="E27" s="30">
        <f t="shared" si="6"/>
        <v>-104172.99</v>
      </c>
      <c r="F27" s="30">
        <f t="shared" si="6"/>
        <v>-55281.6</v>
      </c>
      <c r="G27" s="30">
        <f t="shared" si="6"/>
        <v>-108236.84</v>
      </c>
      <c r="H27" s="30">
        <f t="shared" si="6"/>
        <v>-46942.11</v>
      </c>
      <c r="I27" s="30">
        <f t="shared" si="6"/>
        <v>-96738.14</v>
      </c>
      <c r="J27" s="30">
        <f t="shared" si="6"/>
        <v>-24741.79</v>
      </c>
      <c r="K27" s="30">
        <f aca="true" t="shared" si="7" ref="K27:K35">SUM(B27:J27)</f>
        <v>-771302.72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-131335.13</v>
      </c>
      <c r="C28" s="30">
        <f t="shared" si="8"/>
        <v>-79878.26</v>
      </c>
      <c r="D28" s="30">
        <f t="shared" si="8"/>
        <v>-105479.26</v>
      </c>
      <c r="E28" s="30">
        <f t="shared" si="8"/>
        <v>-104172.99</v>
      </c>
      <c r="F28" s="30">
        <f t="shared" si="8"/>
        <v>-55281.6</v>
      </c>
      <c r="G28" s="30">
        <f t="shared" si="8"/>
        <v>-108236.84</v>
      </c>
      <c r="H28" s="30">
        <f t="shared" si="8"/>
        <v>-46942.11</v>
      </c>
      <c r="I28" s="30">
        <f t="shared" si="8"/>
        <v>-96738.14</v>
      </c>
      <c r="J28" s="30">
        <f t="shared" si="8"/>
        <v>-19387.12</v>
      </c>
      <c r="K28" s="30">
        <f t="shared" si="7"/>
        <v>-747451.45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-76692</v>
      </c>
      <c r="C29" s="30">
        <f aca="true" t="shared" si="9" ref="C29:J29">-ROUND((C9)*$E$3,2)</f>
        <v>-76705.2</v>
      </c>
      <c r="D29" s="30">
        <f t="shared" si="9"/>
        <v>-89355.2</v>
      </c>
      <c r="E29" s="30">
        <f t="shared" si="9"/>
        <v>-46820.4</v>
      </c>
      <c r="F29" s="30">
        <f t="shared" si="9"/>
        <v>-55281.6</v>
      </c>
      <c r="G29" s="30">
        <f t="shared" si="9"/>
        <v>-38473.6</v>
      </c>
      <c r="H29" s="30">
        <f t="shared" si="9"/>
        <v>-34812.8</v>
      </c>
      <c r="I29" s="30">
        <f t="shared" si="9"/>
        <v>-77809.6</v>
      </c>
      <c r="J29" s="30">
        <f t="shared" si="9"/>
        <v>-13547.6</v>
      </c>
      <c r="K29" s="30">
        <f t="shared" si="7"/>
        <v>-509498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-184.8</v>
      </c>
      <c r="C31" s="30">
        <v>-92.4</v>
      </c>
      <c r="D31" s="30">
        <v>-92.4</v>
      </c>
      <c r="E31" s="30">
        <v>-92.4</v>
      </c>
      <c r="F31" s="26">
        <v>0</v>
      </c>
      <c r="G31" s="30">
        <v>0</v>
      </c>
      <c r="H31" s="30">
        <v>-8.27</v>
      </c>
      <c r="I31" s="30">
        <v>-12.92</v>
      </c>
      <c r="J31" s="30">
        <v>-3.98</v>
      </c>
      <c r="K31" s="30">
        <f t="shared" si="7"/>
        <v>-487.17</v>
      </c>
      <c r="L31"/>
      <c r="M31"/>
      <c r="N31"/>
    </row>
    <row r="32" spans="1:14" ht="16.5" customHeight="1">
      <c r="A32" s="25" t="s">
        <v>21</v>
      </c>
      <c r="B32" s="30">
        <v>-54458.33</v>
      </c>
      <c r="C32" s="30">
        <v>-3080.66</v>
      </c>
      <c r="D32" s="30">
        <v>-16031.66</v>
      </c>
      <c r="E32" s="30">
        <v>-57260.19</v>
      </c>
      <c r="F32" s="26">
        <v>0</v>
      </c>
      <c r="G32" s="30">
        <v>-69763.24</v>
      </c>
      <c r="H32" s="30">
        <v>-12121.04</v>
      </c>
      <c r="I32" s="30">
        <v>-18915.62</v>
      </c>
      <c r="J32" s="30">
        <v>-5835.54</v>
      </c>
      <c r="K32" s="30">
        <f t="shared" si="7"/>
        <v>-237466.28000000003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993187.3899999998</v>
      </c>
      <c r="C47" s="27">
        <f aca="true" t="shared" si="11" ref="C47:J47">IF(C17+C27+C48&lt;0,0,C17+C27+C48)</f>
        <v>1053950.06</v>
      </c>
      <c r="D47" s="27">
        <f t="shared" si="11"/>
        <v>1221998.46</v>
      </c>
      <c r="E47" s="27">
        <f t="shared" si="11"/>
        <v>712038.4500000001</v>
      </c>
      <c r="F47" s="27">
        <f t="shared" si="11"/>
        <v>806136.7899999999</v>
      </c>
      <c r="G47" s="27">
        <f t="shared" si="11"/>
        <v>818545.08</v>
      </c>
      <c r="H47" s="27">
        <f t="shared" si="11"/>
        <v>790292.61</v>
      </c>
      <c r="I47" s="27">
        <f t="shared" si="11"/>
        <v>1056096.04</v>
      </c>
      <c r="J47" s="27">
        <f t="shared" si="11"/>
        <v>407830.25</v>
      </c>
      <c r="K47" s="20">
        <f>SUM(B47:J47)</f>
        <v>7860075.13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993187.4</v>
      </c>
      <c r="C53" s="10">
        <f t="shared" si="13"/>
        <v>1053950.07</v>
      </c>
      <c r="D53" s="10">
        <f t="shared" si="13"/>
        <v>1221998.46</v>
      </c>
      <c r="E53" s="10">
        <f t="shared" si="13"/>
        <v>712038.44</v>
      </c>
      <c r="F53" s="10">
        <f t="shared" si="13"/>
        <v>806136.79</v>
      </c>
      <c r="G53" s="10">
        <f t="shared" si="13"/>
        <v>818545.08</v>
      </c>
      <c r="H53" s="10">
        <f t="shared" si="13"/>
        <v>790292.61</v>
      </c>
      <c r="I53" s="10">
        <f>SUM(I54:I66)</f>
        <v>1056096.04</v>
      </c>
      <c r="J53" s="10">
        <f t="shared" si="13"/>
        <v>407830.25</v>
      </c>
      <c r="K53" s="5">
        <f>SUM(K54:K66)</f>
        <v>7860075.140000001</v>
      </c>
      <c r="L53" s="9"/>
    </row>
    <row r="54" spans="1:11" ht="16.5" customHeight="1">
      <c r="A54" s="7" t="s">
        <v>60</v>
      </c>
      <c r="B54" s="8">
        <v>867350.56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867350.56</v>
      </c>
    </row>
    <row r="55" spans="1:11" ht="16.5" customHeight="1">
      <c r="A55" s="7" t="s">
        <v>61</v>
      </c>
      <c r="B55" s="8">
        <v>125836.84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125836.84</v>
      </c>
    </row>
    <row r="56" spans="1:11" ht="16.5" customHeight="1">
      <c r="A56" s="7" t="s">
        <v>4</v>
      </c>
      <c r="B56" s="6">
        <v>0</v>
      </c>
      <c r="C56" s="8">
        <v>1053950.07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1053950.07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1221998.46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1221998.46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712038.44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712038.44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806136.79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806136.79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818545.08</v>
      </c>
      <c r="H60" s="6">
        <v>0</v>
      </c>
      <c r="I60" s="6">
        <v>0</v>
      </c>
      <c r="J60" s="6">
        <v>0</v>
      </c>
      <c r="K60" s="5">
        <f t="shared" si="14"/>
        <v>818545.08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790292.61</v>
      </c>
      <c r="I61" s="6">
        <v>0</v>
      </c>
      <c r="J61" s="6">
        <v>0</v>
      </c>
      <c r="K61" s="5">
        <f t="shared" si="14"/>
        <v>790292.61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380617.01</v>
      </c>
      <c r="J63" s="6">
        <v>0</v>
      </c>
      <c r="K63" s="5">
        <f t="shared" si="14"/>
        <v>380617.01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675479.03</v>
      </c>
      <c r="J64" s="6">
        <v>0</v>
      </c>
      <c r="K64" s="5">
        <f t="shared" si="14"/>
        <v>675479.03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407830.25</v>
      </c>
      <c r="K65" s="5">
        <f t="shared" si="14"/>
        <v>407830.25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2020-12-21T17:41:00Z</dcterms:modified>
  <cp:category/>
  <cp:version/>
  <cp:contentType/>
  <cp:contentStatus/>
</cp:coreProperties>
</file>