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<sst xmlns="http://schemas.openxmlformats.org/spreadsheetml/2006/main" count="74" uniqueCount="73">
  <si>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</si>
  <si>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</si>
  <si>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</si>
  <si>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</si>
  <si>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</si>
  <si>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</si>
  <si>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</si>
  <si>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</si>
  <si>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</si>
  <si>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</si>
  <si>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</si>
  <si>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</si>
  <si>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</si>
  <si>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</si>
  <si>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</si>
  <si>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</si>
  <si>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</si>
  <si>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</si>
  <si>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</si>
  <si>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</si>
  <si>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</si>
  <si>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</si>
  <si>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</si>
  <si>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</si>
  <si>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</si>
  <si>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</si>
  <si>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</si>
  <si>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</si>
  <si>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</si>
  <si>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</si>
  <si>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</si>
  <si>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</si>
  <si>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</si>
  <si>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</si>
  <si>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</si>
  <si>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</si>
  <si>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</si>
  <si>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</si>
  <si>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</si>
  <si>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</si>
  <si>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</si>
  <si>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</si>
  <si>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</si>
  <si>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</si>
  <si>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</si>
  <si>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</si>
  <si>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</si>
  <si>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</si>
  <si>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</si>
  <si>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</si>
  <si>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</si>
  <si>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</si>
  <si>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</si>
  <si>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</si>
  <si>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</si>
  <si>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</si>
  <si>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</si>
  <si>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</si>
  <si>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</si>
  <si>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</si>
  <si>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</si>
  <si>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</si>
  <si>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</si>
  <si>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</si>
  <si>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</si>
  <si>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</si>
  <si>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</si>
  <si>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</si>
  <si>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</si>
  <si>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</si>
  <si>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</si>
  <si>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</si>
  <si>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10/12/20 - VENCIMENTO 17/12/20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</si>
</sst>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C8" sqref="C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251525</v>
      </c>
      <c r="C7" s="47">
        <f t="shared" si="0"/>
        <v>218860</v>
      </c>
      <c r="D7" s="47">
        <f t="shared" si="0"/>
        <v>283545</v>
      </c>
      <c r="E7" s="47">
        <f t="shared" si="0"/>
        <v>149017</v>
      </c>
      <c r="F7" s="47">
        <f t="shared" si="0"/>
        <v>179486</v>
      </c>
      <c r="G7" s="47">
        <f t="shared" si="0"/>
        <v>198534</v>
      </c>
      <c r="H7" s="47">
        <f t="shared" si="0"/>
        <v>228229</v>
      </c>
      <c r="I7" s="47">
        <f t="shared" si="0"/>
        <v>288309</v>
      </c>
      <c r="J7" s="47">
        <f t="shared" si="0"/>
        <v>86835</v>
      </c>
      <c r="K7" s="47">
        <f t="shared" si="0"/>
        <v>1884340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16489</v>
      </c>
      <c r="C8" s="45">
        <f t="shared" si="1"/>
        <v>16274</v>
      </c>
      <c r="D8" s="45">
        <f t="shared" si="1"/>
        <v>17783</v>
      </c>
      <c r="E8" s="45">
        <f t="shared" si="1"/>
        <v>10180</v>
      </c>
      <c r="F8" s="45">
        <f t="shared" si="1"/>
        <v>12148</v>
      </c>
      <c r="G8" s="45">
        <f t="shared" si="1"/>
        <v>8022</v>
      </c>
      <c r="H8" s="45">
        <f t="shared" si="1"/>
        <v>7059</v>
      </c>
      <c r="I8" s="45">
        <f t="shared" si="1"/>
        <v>17085</v>
      </c>
      <c r="J8" s="45">
        <f t="shared" si="1"/>
        <v>2838</v>
      </c>
      <c r="K8" s="38">
        <f>SUM(B8:J8)</f>
        <v>107878</v>
      </c>
      <c r="L8"/>
      <c r="M8"/>
      <c r="N8"/>
    </row>
    <row r="9" spans="1:14" ht="16.5" customHeight="1">
      <c r="A9" s="22" t="s">
        <v>35</v>
      </c>
      <c r="B9" s="45">
        <v>16469</v>
      </c>
      <c r="C9" s="45">
        <v>16273</v>
      </c>
      <c r="D9" s="45">
        <v>17776</v>
      </c>
      <c r="E9" s="45">
        <v>10145</v>
      </c>
      <c r="F9" s="45">
        <v>12137</v>
      </c>
      <c r="G9" s="45">
        <v>8021</v>
      </c>
      <c r="H9" s="45">
        <v>7059</v>
      </c>
      <c r="I9" s="45">
        <v>17066</v>
      </c>
      <c r="J9" s="45">
        <v>2838</v>
      </c>
      <c r="K9" s="38">
        <f>SUM(B9:J9)</f>
        <v>107784</v>
      </c>
      <c r="L9"/>
      <c r="M9"/>
      <c r="N9"/>
    </row>
    <row r="10" spans="1:14" ht="16.5" customHeight="1">
      <c r="A10" s="22" t="s">
        <v>34</v>
      </c>
      <c r="B10" s="45">
        <v>20</v>
      </c>
      <c r="C10" s="45">
        <v>1</v>
      </c>
      <c r="D10" s="45">
        <v>7</v>
      </c>
      <c r="E10" s="45">
        <v>35</v>
      </c>
      <c r="F10" s="45">
        <v>11</v>
      </c>
      <c r="G10" s="45">
        <v>1</v>
      </c>
      <c r="H10" s="45">
        <v>0</v>
      </c>
      <c r="I10" s="45">
        <v>19</v>
      </c>
      <c r="J10" s="45">
        <v>0</v>
      </c>
      <c r="K10" s="38">
        <f>SUM(B10:J10)</f>
        <v>94</v>
      </c>
      <c r="L10"/>
      <c r="M10"/>
      <c r="N10"/>
    </row>
    <row r="11" spans="1:14" ht="16.5" customHeight="1">
      <c r="A11" s="44" t="s">
        <v>33</v>
      </c>
      <c r="B11" s="43">
        <v>235036</v>
      </c>
      <c r="C11" s="43">
        <v>202586</v>
      </c>
      <c r="D11" s="43">
        <v>265762</v>
      </c>
      <c r="E11" s="43">
        <v>138837</v>
      </c>
      <c r="F11" s="43">
        <v>167338</v>
      </c>
      <c r="G11" s="43">
        <v>190512</v>
      </c>
      <c r="H11" s="43">
        <v>221170</v>
      </c>
      <c r="I11" s="43">
        <v>271224</v>
      </c>
      <c r="J11" s="43">
        <v>83997</v>
      </c>
      <c r="K11" s="38">
        <f>SUM(B11:J11)</f>
        <v>1776462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1.306089385162175</v>
      </c>
      <c r="C15" s="39">
        <v>1.393009140187745</v>
      </c>
      <c r="D15" s="39">
        <v>1.153239746857762</v>
      </c>
      <c r="E15" s="39">
        <v>1.504183731075846</v>
      </c>
      <c r="F15" s="39">
        <v>1.259425801835351</v>
      </c>
      <c r="G15" s="39">
        <v>1.227848147048175</v>
      </c>
      <c r="H15" s="39">
        <v>1.204323115242931</v>
      </c>
      <c r="I15" s="39">
        <v>1.270605217030003</v>
      </c>
      <c r="J15" s="39">
        <v>1.402188786292668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1133113.8699999999</v>
      </c>
      <c r="C17" s="36">
        <f aca="true" t="shared" si="2" ref="C17:J17">C18+C19+C20+C21+C22+C23+C24</f>
        <v>1147223.45</v>
      </c>
      <c r="D17" s="36">
        <f t="shared" si="2"/>
        <v>1356732.5599999998</v>
      </c>
      <c r="E17" s="36">
        <f t="shared" si="2"/>
        <v>817048.98</v>
      </c>
      <c r="F17" s="36">
        <f t="shared" si="2"/>
        <v>871668.17</v>
      </c>
      <c r="G17" s="36">
        <f t="shared" si="2"/>
        <v>936842.1100000001</v>
      </c>
      <c r="H17" s="36">
        <f t="shared" si="2"/>
        <v>849189.2699999999</v>
      </c>
      <c r="I17" s="36">
        <f t="shared" si="2"/>
        <v>1161447.41</v>
      </c>
      <c r="J17" s="36">
        <f t="shared" si="2"/>
        <v>433467.42</v>
      </c>
      <c r="K17" s="36">
        <f aca="true" t="shared" si="3" ref="K17:K24">SUM(B17:J17)</f>
        <v>8706733.24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844268.82</v>
      </c>
      <c r="C18" s="30">
        <f t="shared" si="4"/>
        <v>806411.56</v>
      </c>
      <c r="D18" s="30">
        <f t="shared" si="4"/>
        <v>1157288.92</v>
      </c>
      <c r="E18" s="30">
        <f t="shared" si="4"/>
        <v>529517.01</v>
      </c>
      <c r="F18" s="30">
        <f t="shared" si="4"/>
        <v>674472.49</v>
      </c>
      <c r="G18" s="30">
        <f t="shared" si="4"/>
        <v>754329.93</v>
      </c>
      <c r="H18" s="30">
        <f t="shared" si="4"/>
        <v>691237.17</v>
      </c>
      <c r="I18" s="30">
        <f t="shared" si="4"/>
        <v>881447.11</v>
      </c>
      <c r="J18" s="30">
        <f t="shared" si="4"/>
        <v>300787.76</v>
      </c>
      <c r="K18" s="30">
        <f t="shared" si="3"/>
        <v>6639760.77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258421.72</v>
      </c>
      <c r="C19" s="30">
        <f t="shared" si="5"/>
        <v>316927.11</v>
      </c>
      <c r="D19" s="30">
        <f t="shared" si="5"/>
        <v>177342.66</v>
      </c>
      <c r="E19" s="30">
        <f t="shared" si="5"/>
        <v>266973.86</v>
      </c>
      <c r="F19" s="30">
        <f t="shared" si="5"/>
        <v>174975.57</v>
      </c>
      <c r="G19" s="30">
        <f t="shared" si="5"/>
        <v>171872.68</v>
      </c>
      <c r="H19" s="30">
        <f t="shared" si="5"/>
        <v>141235.73</v>
      </c>
      <c r="I19" s="30">
        <f t="shared" si="5"/>
        <v>238524.19</v>
      </c>
      <c r="J19" s="30">
        <f t="shared" si="5"/>
        <v>120973.46</v>
      </c>
      <c r="K19" s="30">
        <f t="shared" si="3"/>
        <v>1867246.9799999997</v>
      </c>
      <c r="L19"/>
      <c r="M19"/>
      <c r="N19"/>
    </row>
    <row r="20" spans="1:14" ht="16.5" customHeight="1">
      <c r="A20" s="18" t="s">
        <v>28</v>
      </c>
      <c r="B20" s="30">
        <v>29400.4</v>
      </c>
      <c r="C20" s="30">
        <v>21202.32</v>
      </c>
      <c r="D20" s="30">
        <v>20759.75</v>
      </c>
      <c r="E20" s="30">
        <v>19216.88</v>
      </c>
      <c r="F20" s="30">
        <v>20878.88</v>
      </c>
      <c r="G20" s="30">
        <v>14857.62</v>
      </c>
      <c r="H20" s="30">
        <v>19940.07</v>
      </c>
      <c r="I20" s="30">
        <v>40134.88</v>
      </c>
      <c r="J20" s="30">
        <v>10364.97</v>
      </c>
      <c r="K20" s="30">
        <f t="shared" si="3"/>
        <v>196755.77000000002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-318.3</v>
      </c>
      <c r="C23" s="30">
        <v>0</v>
      </c>
      <c r="D23" s="30">
        <v>0</v>
      </c>
      <c r="E23" s="30">
        <v>0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-647.04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-120413.51000000001</v>
      </c>
      <c r="C27" s="30">
        <f t="shared" si="6"/>
        <v>-76582.24999999999</v>
      </c>
      <c r="D27" s="30">
        <f t="shared" si="6"/>
        <v>-113381.4</v>
      </c>
      <c r="E27" s="30">
        <f t="shared" si="6"/>
        <v>-104526.73</v>
      </c>
      <c r="F27" s="30">
        <f t="shared" si="6"/>
        <v>-53402.8</v>
      </c>
      <c r="G27" s="30">
        <f t="shared" si="6"/>
        <v>-107165.01000000001</v>
      </c>
      <c r="H27" s="30">
        <f t="shared" si="6"/>
        <v>-44405.25</v>
      </c>
      <c r="I27" s="30">
        <f t="shared" si="6"/>
        <v>-95917.09</v>
      </c>
      <c r="J27" s="30">
        <f t="shared" si="6"/>
        <v>-24266.989999999998</v>
      </c>
      <c r="K27" s="30">
        <f aca="true" t="shared" si="7" ref="K27:K35">SUM(B27:J27)</f>
        <v>-740061.0299999999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-120413.51000000001</v>
      </c>
      <c r="C28" s="30">
        <f t="shared" si="8"/>
        <v>-76582.24999999999</v>
      </c>
      <c r="D28" s="30">
        <f t="shared" si="8"/>
        <v>-94884.79999999999</v>
      </c>
      <c r="E28" s="30">
        <f t="shared" si="8"/>
        <v>-104526.73</v>
      </c>
      <c r="F28" s="30">
        <f t="shared" si="8"/>
        <v>-53402.8</v>
      </c>
      <c r="G28" s="30">
        <f t="shared" si="8"/>
        <v>-107165.01000000001</v>
      </c>
      <c r="H28" s="30">
        <f t="shared" si="8"/>
        <v>-44405.25</v>
      </c>
      <c r="I28" s="30">
        <f t="shared" si="8"/>
        <v>-95917.09</v>
      </c>
      <c r="J28" s="30">
        <f t="shared" si="8"/>
        <v>-18912.32</v>
      </c>
      <c r="K28" s="30">
        <f t="shared" si="7"/>
        <v>-716209.7599999999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-72463.6</v>
      </c>
      <c r="C29" s="30">
        <f aca="true" t="shared" si="9" ref="C29:J29">-ROUND((C9)*$E$3,2)</f>
        <v>-71601.2</v>
      </c>
      <c r="D29" s="30">
        <f t="shared" si="9"/>
        <v>-78214.4</v>
      </c>
      <c r="E29" s="30">
        <f t="shared" si="9"/>
        <v>-44638</v>
      </c>
      <c r="F29" s="30">
        <f t="shared" si="9"/>
        <v>-53402.8</v>
      </c>
      <c r="G29" s="30">
        <f t="shared" si="9"/>
        <v>-35292.4</v>
      </c>
      <c r="H29" s="30">
        <f t="shared" si="9"/>
        <v>-31059.6</v>
      </c>
      <c r="I29" s="30">
        <f t="shared" si="9"/>
        <v>-75090.4</v>
      </c>
      <c r="J29" s="30">
        <f t="shared" si="9"/>
        <v>-12487.2</v>
      </c>
      <c r="K29" s="30">
        <f t="shared" si="7"/>
        <v>-474249.5999999999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-215.6</v>
      </c>
      <c r="C31" s="30">
        <v>-92.4</v>
      </c>
      <c r="D31" s="30">
        <v>-30.8</v>
      </c>
      <c r="E31" s="30">
        <v>-123.2</v>
      </c>
      <c r="F31" s="26">
        <v>0</v>
      </c>
      <c r="G31" s="30">
        <v>0</v>
      </c>
      <c r="H31" s="30">
        <v>-16.55</v>
      </c>
      <c r="I31" s="30">
        <v>-25.82</v>
      </c>
      <c r="J31" s="30">
        <v>-7.97</v>
      </c>
      <c r="K31" s="30">
        <f t="shared" si="7"/>
        <v>-512.34</v>
      </c>
      <c r="L31"/>
      <c r="M31"/>
      <c r="N31"/>
    </row>
    <row r="32" spans="1:14" ht="16.5" customHeight="1">
      <c r="A32" s="25" t="s">
        <v>21</v>
      </c>
      <c r="B32" s="30">
        <v>-47734.31</v>
      </c>
      <c r="C32" s="30">
        <v>-4888.65</v>
      </c>
      <c r="D32" s="30">
        <v>-16639.6</v>
      </c>
      <c r="E32" s="30">
        <v>-59765.53</v>
      </c>
      <c r="F32" s="26">
        <v>0</v>
      </c>
      <c r="G32" s="30">
        <v>-71872.61</v>
      </c>
      <c r="H32" s="30">
        <v>-13329.1</v>
      </c>
      <c r="I32" s="30">
        <v>-20800.87</v>
      </c>
      <c r="J32" s="30">
        <v>-6417.15</v>
      </c>
      <c r="K32" s="30">
        <f t="shared" si="7"/>
        <v>-241447.82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1012700.3599999999</v>
      </c>
      <c r="C47" s="27">
        <f aca="true" t="shared" si="11" ref="C47:J47">IF(C17+C27+C48&lt;0,0,C17+C27+C48)</f>
        <v>1070641.2</v>
      </c>
      <c r="D47" s="27">
        <f t="shared" si="11"/>
        <v>1243351.16</v>
      </c>
      <c r="E47" s="27">
        <f t="shared" si="11"/>
        <v>712522.25</v>
      </c>
      <c r="F47" s="27">
        <f t="shared" si="11"/>
        <v>818265.37</v>
      </c>
      <c r="G47" s="27">
        <f t="shared" si="11"/>
        <v>829677.1000000001</v>
      </c>
      <c r="H47" s="27">
        <f t="shared" si="11"/>
        <v>804784.0199999999</v>
      </c>
      <c r="I47" s="27">
        <f t="shared" si="11"/>
        <v>1065530.3199999998</v>
      </c>
      <c r="J47" s="27">
        <f t="shared" si="11"/>
        <v>409200.43</v>
      </c>
      <c r="K47" s="20">
        <f>SUM(B47:J47)</f>
        <v>7966672.209999999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1012700.3600000001</v>
      </c>
      <c r="C53" s="10">
        <f t="shared" si="13"/>
        <v>1070641.2</v>
      </c>
      <c r="D53" s="10">
        <f t="shared" si="13"/>
        <v>1243351.16</v>
      </c>
      <c r="E53" s="10">
        <f t="shared" si="13"/>
        <v>712522.25</v>
      </c>
      <c r="F53" s="10">
        <f t="shared" si="13"/>
        <v>818265.37</v>
      </c>
      <c r="G53" s="10">
        <f t="shared" si="13"/>
        <v>829677.1</v>
      </c>
      <c r="H53" s="10">
        <f t="shared" si="13"/>
        <v>804784.02</v>
      </c>
      <c r="I53" s="10">
        <f>SUM(I54:I66)</f>
        <v>1065530.31</v>
      </c>
      <c r="J53" s="10">
        <f t="shared" si="13"/>
        <v>409200.43</v>
      </c>
      <c r="K53" s="5">
        <f>SUM(K54:K66)</f>
        <v>7966672.199999998</v>
      </c>
      <c r="L53" s="9"/>
    </row>
    <row r="54" spans="1:11" ht="16.5" customHeight="1">
      <c r="A54" s="7" t="s">
        <v>60</v>
      </c>
      <c r="B54" s="8">
        <v>881049.31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881049.31</v>
      </c>
    </row>
    <row r="55" spans="1:11" ht="16.5" customHeight="1">
      <c r="A55" s="7" t="s">
        <v>61</v>
      </c>
      <c r="B55" s="8">
        <v>131651.05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131651.05</v>
      </c>
    </row>
    <row r="56" spans="1:11" ht="16.5" customHeight="1">
      <c r="A56" s="7" t="s">
        <v>4</v>
      </c>
      <c r="B56" s="6">
        <v>0</v>
      </c>
      <c r="C56" s="8">
        <v>1070641.2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1070641.2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1243351.16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1243351.16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712522.25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712522.25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818265.37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818265.37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829677.1</v>
      </c>
      <c r="H60" s="6">
        <v>0</v>
      </c>
      <c r="I60" s="6">
        <v>0</v>
      </c>
      <c r="J60" s="6">
        <v>0</v>
      </c>
      <c r="K60" s="5">
        <f t="shared" si="14"/>
        <v>829677.1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804784.02</v>
      </c>
      <c r="I61" s="6">
        <v>0</v>
      </c>
      <c r="J61" s="6">
        <v>0</v>
      </c>
      <c r="K61" s="5">
        <f t="shared" si="14"/>
        <v>804784.02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385189.21</v>
      </c>
      <c r="J63" s="6">
        <v>0</v>
      </c>
      <c r="K63" s="5">
        <f t="shared" si="14"/>
        <v>385189.21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680341.1</v>
      </c>
      <c r="J64" s="6">
        <v>0</v>
      </c>
      <c r="K64" s="5">
        <f t="shared" si="14"/>
        <v>680341.1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409200.43</v>
      </c>
      <c r="K65" s="5">
        <f t="shared" si="14"/>
        <v>409200.43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2020-12-17T12:16:05Z</dcterms:modified>
  <cp:category/>
  <cp:version/>
  <cp:contentType/>
  <cp:contentStatus/>
</cp:coreProperties>
</file>