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<sst xmlns="http://schemas.openxmlformats.org/spreadsheetml/2006/main" count="74" uniqueCount="73">
  <si>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</si>
  <si>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</si>
  <si>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</si>
  <si>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</si>
  <si>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</si>
  <si>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</si>
  <si>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</si>
  <si>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</si>
  <si>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</si>
  <si>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</si>
  <si>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</si>
  <si>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</si>
  <si>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</si>
  <si>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</si>
  <si>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</si>
  <si>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</si>
  <si>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</si>
  <si>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</si>
  <si>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</si>
  <si>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</si>
  <si>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</si>
  <si>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</si>
  <si>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</si>
  <si>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</si>
  <si>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</si>
  <si>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</si>
  <si>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</si>
  <si>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</si>
  <si>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</si>
  <si>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</si>
  <si>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</si>
  <si>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</si>
  <si>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</si>
  <si>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</si>
  <si>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</si>
  <si>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</si>
  <si>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</si>
  <si>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</si>
  <si>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</si>
  <si>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</si>
  <si>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</si>
  <si>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</si>
  <si>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</si>
  <si>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</si>
  <si>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</si>
  <si>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</si>
  <si>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</si>
  <si>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</si>
  <si>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</si>
  <si>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</si>
  <si>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</si>
  <si>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</si>
  <si>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</si>
  <si>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</si>
  <si>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</si>
  <si>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</si>
  <si>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</si>
  <si>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</si>
  <si>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</si>
  <si>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</si>
  <si>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</si>
  <si>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</si>
  <si>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</si>
  <si>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</si>
  <si>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</si>
  <si>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</si>
  <si>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</si>
  <si>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</si>
  <si>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</si>
  <si>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</si>
  <si>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</si>
  <si>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</si>
  <si>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03/12/20 - VENCIMENTO 10/12/20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</si>
</sst>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248131</v>
      </c>
      <c r="C7" s="47">
        <f t="shared" si="0"/>
        <v>213114</v>
      </c>
      <c r="D7" s="47">
        <f t="shared" si="0"/>
        <v>278231</v>
      </c>
      <c r="E7" s="47">
        <f t="shared" si="0"/>
        <v>147785</v>
      </c>
      <c r="F7" s="47">
        <f t="shared" si="0"/>
        <v>176422</v>
      </c>
      <c r="G7" s="47">
        <f t="shared" si="0"/>
        <v>193494</v>
      </c>
      <c r="H7" s="47">
        <f t="shared" si="0"/>
        <v>223478</v>
      </c>
      <c r="I7" s="47">
        <f t="shared" si="0"/>
        <v>287753</v>
      </c>
      <c r="J7" s="47">
        <f t="shared" si="0"/>
        <v>85452</v>
      </c>
      <c r="K7" s="47">
        <f t="shared" si="0"/>
        <v>1853860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15969</v>
      </c>
      <c r="C8" s="45">
        <f t="shared" si="1"/>
        <v>15663</v>
      </c>
      <c r="D8" s="45">
        <f t="shared" si="1"/>
        <v>17397</v>
      </c>
      <c r="E8" s="45">
        <f t="shared" si="1"/>
        <v>9728</v>
      </c>
      <c r="F8" s="45">
        <f t="shared" si="1"/>
        <v>11892</v>
      </c>
      <c r="G8" s="45">
        <f t="shared" si="1"/>
        <v>7455</v>
      </c>
      <c r="H8" s="45">
        <f t="shared" si="1"/>
        <v>6792</v>
      </c>
      <c r="I8" s="45">
        <f t="shared" si="1"/>
        <v>16837</v>
      </c>
      <c r="J8" s="45">
        <f t="shared" si="1"/>
        <v>2847</v>
      </c>
      <c r="K8" s="38">
        <f>SUM(B8:J8)</f>
        <v>104580</v>
      </c>
      <c r="L8"/>
      <c r="M8"/>
      <c r="N8"/>
    </row>
    <row r="9" spans="1:14" ht="16.5" customHeight="1">
      <c r="A9" s="22" t="s">
        <v>35</v>
      </c>
      <c r="B9" s="45">
        <v>15955</v>
      </c>
      <c r="C9" s="45">
        <v>15662</v>
      </c>
      <c r="D9" s="45">
        <v>17395</v>
      </c>
      <c r="E9" s="45">
        <v>9695</v>
      </c>
      <c r="F9" s="45">
        <v>11879</v>
      </c>
      <c r="G9" s="45">
        <v>7454</v>
      </c>
      <c r="H9" s="45">
        <v>6792</v>
      </c>
      <c r="I9" s="45">
        <v>16820</v>
      </c>
      <c r="J9" s="45">
        <v>2847</v>
      </c>
      <c r="K9" s="38">
        <f>SUM(B9:J9)</f>
        <v>104499</v>
      </c>
      <c r="L9"/>
      <c r="M9"/>
      <c r="N9"/>
    </row>
    <row r="10" spans="1:14" ht="16.5" customHeight="1">
      <c r="A10" s="22" t="s">
        <v>34</v>
      </c>
      <c r="B10" s="45">
        <v>14</v>
      </c>
      <c r="C10" s="45">
        <v>1</v>
      </c>
      <c r="D10" s="45">
        <v>2</v>
      </c>
      <c r="E10" s="45">
        <v>33</v>
      </c>
      <c r="F10" s="45">
        <v>13</v>
      </c>
      <c r="G10" s="45">
        <v>1</v>
      </c>
      <c r="H10" s="45">
        <v>0</v>
      </c>
      <c r="I10" s="45">
        <v>17</v>
      </c>
      <c r="J10" s="45">
        <v>0</v>
      </c>
      <c r="K10" s="38">
        <f>SUM(B10:J10)</f>
        <v>81</v>
      </c>
      <c r="L10"/>
      <c r="M10"/>
      <c r="N10"/>
    </row>
    <row r="11" spans="1:14" ht="16.5" customHeight="1">
      <c r="A11" s="44" t="s">
        <v>33</v>
      </c>
      <c r="B11" s="43">
        <v>232162</v>
      </c>
      <c r="C11" s="43">
        <v>197451</v>
      </c>
      <c r="D11" s="43">
        <v>260834</v>
      </c>
      <c r="E11" s="43">
        <v>138057</v>
      </c>
      <c r="F11" s="43">
        <v>164530</v>
      </c>
      <c r="G11" s="43">
        <v>186039</v>
      </c>
      <c r="H11" s="43">
        <v>216686</v>
      </c>
      <c r="I11" s="43">
        <v>270916</v>
      </c>
      <c r="J11" s="43">
        <v>82605</v>
      </c>
      <c r="K11" s="38">
        <f>SUM(B11:J11)</f>
        <v>1749280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1.303028261222648</v>
      </c>
      <c r="C15" s="39">
        <v>1.400766777255552</v>
      </c>
      <c r="D15" s="39">
        <v>1.163311457611267</v>
      </c>
      <c r="E15" s="39">
        <v>1.502082659418403</v>
      </c>
      <c r="F15" s="39">
        <v>1.248715121289466</v>
      </c>
      <c r="G15" s="39">
        <v>1.218132233932998</v>
      </c>
      <c r="H15" s="39">
        <v>1.191594837737999</v>
      </c>
      <c r="I15" s="39">
        <v>1.259066269355302</v>
      </c>
      <c r="J15" s="39">
        <v>1.429161247021593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1096896.8</v>
      </c>
      <c r="C17" s="36">
        <f aca="true" t="shared" si="2" ref="C17:J17">C18+C19+C20+C21+C22+C23+C24</f>
        <v>1108265.31</v>
      </c>
      <c r="D17" s="36">
        <f t="shared" si="2"/>
        <v>1325291.79</v>
      </c>
      <c r="E17" s="36">
        <f t="shared" si="2"/>
        <v>801045.3300000001</v>
      </c>
      <c r="F17" s="36">
        <f t="shared" si="2"/>
        <v>838634.0499999999</v>
      </c>
      <c r="G17" s="36">
        <f t="shared" si="2"/>
        <v>898305.1200000001</v>
      </c>
      <c r="H17" s="36">
        <f t="shared" si="2"/>
        <v>817303.7</v>
      </c>
      <c r="I17" s="36">
        <f t="shared" si="2"/>
        <v>1136078.23</v>
      </c>
      <c r="J17" s="36">
        <f t="shared" si="2"/>
        <v>428507.32999999996</v>
      </c>
      <c r="K17" s="36">
        <f aca="true" t="shared" si="3" ref="K17:K24">SUM(B17:J17)</f>
        <v>8450327.66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843843.9</v>
      </c>
      <c r="C18" s="30">
        <f t="shared" si="4"/>
        <v>795575.87</v>
      </c>
      <c r="D18" s="30">
        <f t="shared" si="4"/>
        <v>1150568.65</v>
      </c>
      <c r="E18" s="30">
        <f t="shared" si="4"/>
        <v>532055.56</v>
      </c>
      <c r="F18" s="30">
        <f t="shared" si="4"/>
        <v>671691.48</v>
      </c>
      <c r="G18" s="30">
        <f t="shared" si="4"/>
        <v>744855.15</v>
      </c>
      <c r="H18" s="30">
        <f t="shared" si="4"/>
        <v>685764.59</v>
      </c>
      <c r="I18" s="30">
        <f t="shared" si="4"/>
        <v>891343.69</v>
      </c>
      <c r="J18" s="30">
        <f t="shared" si="4"/>
        <v>299893.79</v>
      </c>
      <c r="K18" s="30">
        <f t="shared" si="3"/>
        <v>6615592.680000001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255708.55</v>
      </c>
      <c r="C19" s="30">
        <f t="shared" si="5"/>
        <v>318840.38</v>
      </c>
      <c r="D19" s="30">
        <f t="shared" si="5"/>
        <v>187901.04</v>
      </c>
      <c r="E19" s="30">
        <f t="shared" si="5"/>
        <v>267135.87</v>
      </c>
      <c r="F19" s="30">
        <f t="shared" si="5"/>
        <v>167059.83</v>
      </c>
      <c r="G19" s="30">
        <f t="shared" si="5"/>
        <v>162476.92</v>
      </c>
      <c r="H19" s="30">
        <f t="shared" si="5"/>
        <v>131388.96</v>
      </c>
      <c r="I19" s="30">
        <f t="shared" si="5"/>
        <v>230917.08</v>
      </c>
      <c r="J19" s="30">
        <f t="shared" si="5"/>
        <v>128702.79</v>
      </c>
      <c r="K19" s="30">
        <f t="shared" si="3"/>
        <v>1850131.42</v>
      </c>
      <c r="L19"/>
      <c r="M19"/>
      <c r="N19"/>
    </row>
    <row r="20" spans="1:14" ht="16.5" customHeight="1">
      <c r="A20" s="18" t="s">
        <v>28</v>
      </c>
      <c r="B20" s="30">
        <v>29405.63</v>
      </c>
      <c r="C20" s="30">
        <v>22786.36</v>
      </c>
      <c r="D20" s="30">
        <v>20269.53</v>
      </c>
      <c r="E20" s="30">
        <v>19982.52</v>
      </c>
      <c r="F20" s="30">
        <v>21358.76</v>
      </c>
      <c r="G20" s="30">
        <v>14346.39</v>
      </c>
      <c r="H20" s="30">
        <v>20822.91</v>
      </c>
      <c r="I20" s="30">
        <v>41510.4</v>
      </c>
      <c r="J20" s="30">
        <v>10384.89</v>
      </c>
      <c r="K20" s="30">
        <f t="shared" si="3"/>
        <v>200867.39</v>
      </c>
      <c r="L20"/>
      <c r="M20"/>
      <c r="N20"/>
    </row>
    <row r="21" spans="1:14" ht="16.5" customHeight="1">
      <c r="A21" s="18" t="s">
        <v>27</v>
      </c>
      <c r="B21" s="30">
        <v>1323.86</v>
      </c>
      <c r="C21" s="34">
        <v>2647.72</v>
      </c>
      <c r="D21" s="34">
        <v>1323.86</v>
      </c>
      <c r="E21" s="30">
        <v>1323.86</v>
      </c>
      <c r="F21" s="30">
        <v>1323.86</v>
      </c>
      <c r="G21" s="34">
        <v>1323.86</v>
      </c>
      <c r="H21" s="34">
        <v>2647.72</v>
      </c>
      <c r="I21" s="34">
        <v>1323.86</v>
      </c>
      <c r="J21" s="34">
        <v>1323.86</v>
      </c>
      <c r="K21" s="30">
        <f t="shared" si="3"/>
        <v>14562.46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-322.44</v>
      </c>
      <c r="C23" s="30">
        <v>0</v>
      </c>
      <c r="D23" s="30">
        <v>0</v>
      </c>
      <c r="E23" s="30">
        <v>0</v>
      </c>
      <c r="F23" s="30">
        <v>0</v>
      </c>
      <c r="G23" s="30">
        <v>-1110</v>
      </c>
      <c r="H23" s="30">
        <v>-416.24</v>
      </c>
      <c r="I23" s="30">
        <v>0</v>
      </c>
      <c r="J23" s="30">
        <v>0</v>
      </c>
      <c r="K23" s="30">
        <f t="shared" si="3"/>
        <v>-1848.68</v>
      </c>
      <c r="L23"/>
      <c r="M23"/>
      <c r="N23"/>
    </row>
    <row r="24" spans="1:14" ht="16.5" customHeight="1">
      <c r="A24" s="18" t="s">
        <v>70</v>
      </c>
      <c r="B24" s="30">
        <v>-33062.7</v>
      </c>
      <c r="C24" s="30">
        <v>-31585.02</v>
      </c>
      <c r="D24" s="30">
        <v>-34771.29</v>
      </c>
      <c r="E24" s="30">
        <v>-19452.48</v>
      </c>
      <c r="F24" s="30">
        <v>-22799.88</v>
      </c>
      <c r="G24" s="30">
        <v>-23587.2</v>
      </c>
      <c r="H24" s="30">
        <v>-22904.24</v>
      </c>
      <c r="I24" s="30">
        <v>-29016.8</v>
      </c>
      <c r="J24" s="30">
        <v>-11798</v>
      </c>
      <c r="K24" s="30">
        <f t="shared" si="3"/>
        <v>-228977.61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-141334.08</v>
      </c>
      <c r="C27" s="30">
        <f t="shared" si="6"/>
        <v>-72998.51</v>
      </c>
      <c r="D27" s="30">
        <f t="shared" si="6"/>
        <v>-116234.06</v>
      </c>
      <c r="E27" s="30">
        <f t="shared" si="6"/>
        <v>-120750.18</v>
      </c>
      <c r="F27" s="30">
        <f t="shared" si="6"/>
        <v>-52267.6</v>
      </c>
      <c r="G27" s="30">
        <f t="shared" si="6"/>
        <v>-137267.01</v>
      </c>
      <c r="H27" s="30">
        <f t="shared" si="6"/>
        <v>-47102.229999999996</v>
      </c>
      <c r="I27" s="30">
        <f t="shared" si="6"/>
        <v>-100876.85</v>
      </c>
      <c r="J27" s="30">
        <f t="shared" si="6"/>
        <v>-26034.18</v>
      </c>
      <c r="K27" s="30">
        <f aca="true" t="shared" si="7" ref="K27:K35">SUM(B27:J27)</f>
        <v>-814864.7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-141334.08</v>
      </c>
      <c r="C28" s="30">
        <f t="shared" si="8"/>
        <v>-72998.51</v>
      </c>
      <c r="D28" s="30">
        <f t="shared" si="8"/>
        <v>-98208.75</v>
      </c>
      <c r="E28" s="30">
        <f t="shared" si="8"/>
        <v>-120750.18</v>
      </c>
      <c r="F28" s="30">
        <f t="shared" si="8"/>
        <v>-52267.6</v>
      </c>
      <c r="G28" s="30">
        <f t="shared" si="8"/>
        <v>-137267.01</v>
      </c>
      <c r="H28" s="30">
        <f t="shared" si="8"/>
        <v>-47102.229999999996</v>
      </c>
      <c r="I28" s="30">
        <f t="shared" si="8"/>
        <v>-100876.85</v>
      </c>
      <c r="J28" s="30">
        <f t="shared" si="8"/>
        <v>-20815.94</v>
      </c>
      <c r="K28" s="30">
        <f t="shared" si="7"/>
        <v>-791621.1499999998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-70202</v>
      </c>
      <c r="C29" s="30">
        <f aca="true" t="shared" si="9" ref="C29:J29">-ROUND((C9)*$E$3,2)</f>
        <v>-68912.8</v>
      </c>
      <c r="D29" s="30">
        <f t="shared" si="9"/>
        <v>-76538</v>
      </c>
      <c r="E29" s="30">
        <f t="shared" si="9"/>
        <v>-42658</v>
      </c>
      <c r="F29" s="30">
        <f t="shared" si="9"/>
        <v>-52267.6</v>
      </c>
      <c r="G29" s="30">
        <f t="shared" si="9"/>
        <v>-32797.6</v>
      </c>
      <c r="H29" s="30">
        <f t="shared" si="9"/>
        <v>-29884.8</v>
      </c>
      <c r="I29" s="30">
        <f t="shared" si="9"/>
        <v>-74008</v>
      </c>
      <c r="J29" s="30">
        <f t="shared" si="9"/>
        <v>-12526.8</v>
      </c>
      <c r="K29" s="30">
        <f t="shared" si="7"/>
        <v>-459795.5999999999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-92.4</v>
      </c>
      <c r="C31" s="30">
        <v>-92.4</v>
      </c>
      <c r="D31" s="30">
        <v>-61.6</v>
      </c>
      <c r="E31" s="30">
        <v>-246.4</v>
      </c>
      <c r="F31" s="26">
        <v>0</v>
      </c>
      <c r="G31" s="30">
        <v>-154</v>
      </c>
      <c r="H31" s="30">
        <v>-8.27</v>
      </c>
      <c r="I31" s="30">
        <v>-12.92</v>
      </c>
      <c r="J31" s="30">
        <v>-3.98</v>
      </c>
      <c r="K31" s="30">
        <f t="shared" si="7"/>
        <v>-671.9699999999999</v>
      </c>
      <c r="L31"/>
      <c r="M31"/>
      <c r="N31"/>
    </row>
    <row r="32" spans="1:14" ht="16.5" customHeight="1">
      <c r="A32" s="25" t="s">
        <v>21</v>
      </c>
      <c r="B32" s="30">
        <v>-71039.68</v>
      </c>
      <c r="C32" s="30">
        <v>-3993.31</v>
      </c>
      <c r="D32" s="30">
        <v>-21609.15</v>
      </c>
      <c r="E32" s="30">
        <v>-77845.78</v>
      </c>
      <c r="F32" s="26">
        <v>0</v>
      </c>
      <c r="G32" s="30">
        <v>-104315.41</v>
      </c>
      <c r="H32" s="30">
        <v>-17209.16</v>
      </c>
      <c r="I32" s="30">
        <v>-26855.93</v>
      </c>
      <c r="J32" s="30">
        <v>-8285.16</v>
      </c>
      <c r="K32" s="30">
        <f t="shared" si="7"/>
        <v>-331153.5799999999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-18025.31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-5218.24</v>
      </c>
      <c r="K33" s="30">
        <f t="shared" si="7"/>
        <v>-23243.550000000003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-18025.31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-5218.24</v>
      </c>
      <c r="K34" s="30">
        <f t="shared" si="7"/>
        <v>-23243.550000000003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955562.7200000001</v>
      </c>
      <c r="C47" s="27">
        <f aca="true" t="shared" si="11" ref="C47:J47">IF(C17+C27+C48&lt;0,0,C17+C27+C48)</f>
        <v>1035266.8</v>
      </c>
      <c r="D47" s="27">
        <f t="shared" si="11"/>
        <v>1209057.73</v>
      </c>
      <c r="E47" s="27">
        <f t="shared" si="11"/>
        <v>680295.1500000001</v>
      </c>
      <c r="F47" s="27">
        <f t="shared" si="11"/>
        <v>786366.45</v>
      </c>
      <c r="G47" s="27">
        <f t="shared" si="11"/>
        <v>761038.1100000001</v>
      </c>
      <c r="H47" s="27">
        <f t="shared" si="11"/>
        <v>770201.47</v>
      </c>
      <c r="I47" s="27">
        <f t="shared" si="11"/>
        <v>1035201.38</v>
      </c>
      <c r="J47" s="27">
        <f t="shared" si="11"/>
        <v>402473.14999999997</v>
      </c>
      <c r="K47" s="20">
        <f>SUM(B47:J47)</f>
        <v>7635462.960000001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955562.73</v>
      </c>
      <c r="C53" s="10">
        <f t="shared" si="13"/>
        <v>1035266.8</v>
      </c>
      <c r="D53" s="10">
        <f t="shared" si="13"/>
        <v>1209057.74</v>
      </c>
      <c r="E53" s="10">
        <f t="shared" si="13"/>
        <v>680295.14</v>
      </c>
      <c r="F53" s="10">
        <f t="shared" si="13"/>
        <v>786366.45</v>
      </c>
      <c r="G53" s="10">
        <f t="shared" si="13"/>
        <v>761038.11</v>
      </c>
      <c r="H53" s="10">
        <f t="shared" si="13"/>
        <v>770201.46</v>
      </c>
      <c r="I53" s="10">
        <f>SUM(I54:I66)</f>
        <v>1035201.39</v>
      </c>
      <c r="J53" s="10">
        <f t="shared" si="13"/>
        <v>402473.16</v>
      </c>
      <c r="K53" s="5">
        <f>SUM(K54:K66)</f>
        <v>7635462.98</v>
      </c>
      <c r="L53" s="9"/>
    </row>
    <row r="54" spans="1:11" ht="16.5" customHeight="1">
      <c r="A54" s="7" t="s">
        <v>60</v>
      </c>
      <c r="B54" s="8">
        <v>833728.48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833728.48</v>
      </c>
    </row>
    <row r="55" spans="1:11" ht="16.5" customHeight="1">
      <c r="A55" s="7" t="s">
        <v>61</v>
      </c>
      <c r="B55" s="8">
        <v>121834.25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121834.25</v>
      </c>
    </row>
    <row r="56" spans="1:11" ht="16.5" customHeight="1">
      <c r="A56" s="7" t="s">
        <v>4</v>
      </c>
      <c r="B56" s="6">
        <v>0</v>
      </c>
      <c r="C56" s="8">
        <v>1035266.8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1035266.8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1209057.74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1209057.74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680295.14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680295.14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786366.45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786366.45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761038.11</v>
      </c>
      <c r="H60" s="6">
        <v>0</v>
      </c>
      <c r="I60" s="6">
        <v>0</v>
      </c>
      <c r="J60" s="6">
        <v>0</v>
      </c>
      <c r="K60" s="5">
        <f t="shared" si="14"/>
        <v>761038.11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770201.46</v>
      </c>
      <c r="I61" s="6">
        <v>0</v>
      </c>
      <c r="J61" s="6">
        <v>0</v>
      </c>
      <c r="K61" s="5">
        <f t="shared" si="14"/>
        <v>770201.46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372051.38</v>
      </c>
      <c r="J63" s="6">
        <v>0</v>
      </c>
      <c r="K63" s="5">
        <f t="shared" si="14"/>
        <v>372051.38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663150.01</v>
      </c>
      <c r="J64" s="6">
        <v>0</v>
      </c>
      <c r="K64" s="5">
        <f t="shared" si="14"/>
        <v>663150.01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402473.16</v>
      </c>
      <c r="K65" s="5">
        <f t="shared" si="14"/>
        <v>402473.16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2020-12-09T18:40:55Z</dcterms:modified>
  <cp:category/>
  <cp:version/>
  <cp:contentType/>
  <cp:contentStatus/>
</cp:coreProperties>
</file>