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<sst xmlns="http://schemas.openxmlformats.org/spreadsheetml/2006/main" count="74" uniqueCount="73">
  <si>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</si>
  <si>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</si>
  <si>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</si>
  <si>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</si>
  <si>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</si>
  <si>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</si>
  <si>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</si>
  <si>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</si>
  <si>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</si>
  <si>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</si>
  <si>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</si>
  <si>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</si>
  <si>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</si>
  <si>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</si>
  <si>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</si>
  <si>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</si>
  <si>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</si>
  <si>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</si>
  <si>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</si>
  <si>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</si>
  <si>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</si>
  <si>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</si>
  <si>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</si>
  <si>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</si>
  <si>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</si>
  <si>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</si>
  <si>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</si>
  <si>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</si>
  <si>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</si>
  <si>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</si>
  <si>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</si>
  <si>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</si>
  <si>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</si>
  <si>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</si>
  <si>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</si>
  <si>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</si>
  <si>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</si>
  <si>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</si>
  <si>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</si>
  <si>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</si>
  <si>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</si>
  <si>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</si>
  <si>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</si>
  <si>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</si>
  <si>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</si>
  <si>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</si>
  <si>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</si>
  <si>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</si>
  <si>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</si>
  <si>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</si>
  <si>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</si>
  <si>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</si>
  <si>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</si>
  <si>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</si>
  <si>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</si>
  <si>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</si>
  <si>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</si>
  <si>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</si>
  <si>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</si>
  <si>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</si>
  <si>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</si>
  <si>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</si>
  <si>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</si>
  <si>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</si>
  <si>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</si>
  <si>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</si>
  <si>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</si>
  <si>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</si>
  <si>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</si>
  <si>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</si>
  <si>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</si>
  <si>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</si>
  <si>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02/12/20 - VENCIMENTO 09/12/20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</si>
</sst>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251093</v>
      </c>
      <c r="C7" s="47">
        <f t="shared" si="0"/>
        <v>214354</v>
      </c>
      <c r="D7" s="47">
        <f t="shared" si="0"/>
        <v>283226</v>
      </c>
      <c r="E7" s="47">
        <f t="shared" si="0"/>
        <v>147427</v>
      </c>
      <c r="F7" s="47">
        <f t="shared" si="0"/>
        <v>177739</v>
      </c>
      <c r="G7" s="47">
        <f t="shared" si="0"/>
        <v>192456</v>
      </c>
      <c r="H7" s="47">
        <f t="shared" si="0"/>
        <v>224237</v>
      </c>
      <c r="I7" s="47">
        <f t="shared" si="0"/>
        <v>287005</v>
      </c>
      <c r="J7" s="47">
        <f t="shared" si="0"/>
        <v>86773</v>
      </c>
      <c r="K7" s="47">
        <f t="shared" si="0"/>
        <v>1864310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16612</v>
      </c>
      <c r="C8" s="45">
        <f t="shared" si="1"/>
        <v>15855</v>
      </c>
      <c r="D8" s="45">
        <f t="shared" si="1"/>
        <v>18036</v>
      </c>
      <c r="E8" s="45">
        <f t="shared" si="1"/>
        <v>9930</v>
      </c>
      <c r="F8" s="45">
        <f t="shared" si="1"/>
        <v>12355</v>
      </c>
      <c r="G8" s="45">
        <f t="shared" si="1"/>
        <v>7540</v>
      </c>
      <c r="H8" s="45">
        <f t="shared" si="1"/>
        <v>7057</v>
      </c>
      <c r="I8" s="45">
        <f t="shared" si="1"/>
        <v>17122</v>
      </c>
      <c r="J8" s="45">
        <f t="shared" si="1"/>
        <v>2919</v>
      </c>
      <c r="K8" s="38">
        <f>SUM(B8:J8)</f>
        <v>107426</v>
      </c>
      <c r="L8"/>
      <c r="M8"/>
      <c r="N8"/>
    </row>
    <row r="9" spans="1:14" ht="16.5" customHeight="1">
      <c r="A9" s="22" t="s">
        <v>35</v>
      </c>
      <c r="B9" s="45">
        <v>16598</v>
      </c>
      <c r="C9" s="45">
        <v>15854</v>
      </c>
      <c r="D9" s="45">
        <v>18034</v>
      </c>
      <c r="E9" s="45">
        <v>9892</v>
      </c>
      <c r="F9" s="45">
        <v>12350</v>
      </c>
      <c r="G9" s="45">
        <v>7535</v>
      </c>
      <c r="H9" s="45">
        <v>7057</v>
      </c>
      <c r="I9" s="45">
        <v>17097</v>
      </c>
      <c r="J9" s="45">
        <v>2919</v>
      </c>
      <c r="K9" s="38">
        <f>SUM(B9:J9)</f>
        <v>107336</v>
      </c>
      <c r="L9"/>
      <c r="M9"/>
      <c r="N9"/>
    </row>
    <row r="10" spans="1:14" ht="16.5" customHeight="1">
      <c r="A10" s="22" t="s">
        <v>34</v>
      </c>
      <c r="B10" s="45">
        <v>14</v>
      </c>
      <c r="C10" s="45">
        <v>1</v>
      </c>
      <c r="D10" s="45">
        <v>2</v>
      </c>
      <c r="E10" s="45">
        <v>38</v>
      </c>
      <c r="F10" s="45">
        <v>5</v>
      </c>
      <c r="G10" s="45">
        <v>5</v>
      </c>
      <c r="H10" s="45">
        <v>0</v>
      </c>
      <c r="I10" s="45">
        <v>25</v>
      </c>
      <c r="J10" s="45">
        <v>0</v>
      </c>
      <c r="K10" s="38">
        <f>SUM(B10:J10)</f>
        <v>90</v>
      </c>
      <c r="L10"/>
      <c r="M10"/>
      <c r="N10"/>
    </row>
    <row r="11" spans="1:14" ht="16.5" customHeight="1">
      <c r="A11" s="44" t="s">
        <v>33</v>
      </c>
      <c r="B11" s="43">
        <v>234481</v>
      </c>
      <c r="C11" s="43">
        <v>198499</v>
      </c>
      <c r="D11" s="43">
        <v>265190</v>
      </c>
      <c r="E11" s="43">
        <v>137497</v>
      </c>
      <c r="F11" s="43">
        <v>165384</v>
      </c>
      <c r="G11" s="43">
        <v>184916</v>
      </c>
      <c r="H11" s="43">
        <v>217180</v>
      </c>
      <c r="I11" s="43">
        <v>269883</v>
      </c>
      <c r="J11" s="43">
        <v>83854</v>
      </c>
      <c r="K11" s="38">
        <f>SUM(B11:J11)</f>
        <v>1756884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1.290211737354768</v>
      </c>
      <c r="C15" s="39">
        <v>1.393991596492799</v>
      </c>
      <c r="D15" s="39">
        <v>1.145981650750736</v>
      </c>
      <c r="E15" s="39">
        <v>1.500839434088186</v>
      </c>
      <c r="F15" s="39">
        <v>1.237971399152553</v>
      </c>
      <c r="G15" s="39">
        <v>1.225914045907648</v>
      </c>
      <c r="H15" s="39">
        <v>1.207159829092307</v>
      </c>
      <c r="I15" s="39">
        <v>1.263903523420684</v>
      </c>
      <c r="J15" s="39">
        <v>1.39702384396475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1099502.1300000001</v>
      </c>
      <c r="C17" s="36">
        <f aca="true" t="shared" si="2" ref="C17:J17">C18+C19+C20+C21+C22+C23+C24</f>
        <v>1109516.4500000002</v>
      </c>
      <c r="D17" s="36">
        <f t="shared" si="2"/>
        <v>1329381.85</v>
      </c>
      <c r="E17" s="36">
        <f t="shared" si="2"/>
        <v>797990.34</v>
      </c>
      <c r="F17" s="36">
        <f t="shared" si="2"/>
        <v>837952.32</v>
      </c>
      <c r="G17" s="36">
        <f t="shared" si="2"/>
        <v>897847.08</v>
      </c>
      <c r="H17" s="36">
        <f t="shared" si="2"/>
        <v>831699.49</v>
      </c>
      <c r="I17" s="36">
        <f t="shared" si="2"/>
        <v>1137505.52</v>
      </c>
      <c r="J17" s="36">
        <f t="shared" si="2"/>
        <v>425325.0200000001</v>
      </c>
      <c r="K17" s="36">
        <f aca="true" t="shared" si="3" ref="K17:K24">SUM(B17:J17)</f>
        <v>8466720.200000001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853917.07</v>
      </c>
      <c r="C18" s="30">
        <f t="shared" si="4"/>
        <v>800204.92</v>
      </c>
      <c r="D18" s="30">
        <f t="shared" si="4"/>
        <v>1171224.48</v>
      </c>
      <c r="E18" s="30">
        <f t="shared" si="4"/>
        <v>530766.69</v>
      </c>
      <c r="F18" s="30">
        <f t="shared" si="4"/>
        <v>676705.69</v>
      </c>
      <c r="G18" s="30">
        <f t="shared" si="4"/>
        <v>740859.37</v>
      </c>
      <c r="H18" s="30">
        <f t="shared" si="4"/>
        <v>688093.66</v>
      </c>
      <c r="I18" s="30">
        <f t="shared" si="4"/>
        <v>889026.69</v>
      </c>
      <c r="J18" s="30">
        <f t="shared" si="4"/>
        <v>304529.84</v>
      </c>
      <c r="K18" s="30">
        <f t="shared" si="3"/>
        <v>6655328.41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247816.76</v>
      </c>
      <c r="C19" s="30">
        <f t="shared" si="5"/>
        <v>315274.01</v>
      </c>
      <c r="D19" s="30">
        <f t="shared" si="5"/>
        <v>170977.28</v>
      </c>
      <c r="E19" s="30">
        <f t="shared" si="5"/>
        <v>265828.89</v>
      </c>
      <c r="F19" s="30">
        <f t="shared" si="5"/>
        <v>161036.6</v>
      </c>
      <c r="G19" s="30">
        <f t="shared" si="5"/>
        <v>167370.54</v>
      </c>
      <c r="H19" s="30">
        <f t="shared" si="5"/>
        <v>142545.37</v>
      </c>
      <c r="I19" s="30">
        <f t="shared" si="5"/>
        <v>234617.28</v>
      </c>
      <c r="J19" s="30">
        <f t="shared" si="5"/>
        <v>120905.61</v>
      </c>
      <c r="K19" s="30">
        <f t="shared" si="3"/>
        <v>1826372.3400000003</v>
      </c>
      <c r="L19"/>
      <c r="M19"/>
      <c r="N19"/>
    </row>
    <row r="20" spans="1:14" ht="16.5" customHeight="1">
      <c r="A20" s="18" t="s">
        <v>28</v>
      </c>
      <c r="B20" s="30">
        <v>29787.26</v>
      </c>
      <c r="C20" s="30">
        <v>22974.82</v>
      </c>
      <c r="D20" s="30">
        <v>20627.52</v>
      </c>
      <c r="E20" s="30">
        <v>19616.26</v>
      </c>
      <c r="F20" s="30">
        <v>21686.05</v>
      </c>
      <c r="G20" s="30">
        <v>14273.57</v>
      </c>
      <c r="H20" s="30">
        <v>21599.62</v>
      </c>
      <c r="I20" s="30">
        <v>41554.49</v>
      </c>
      <c r="J20" s="30">
        <v>10388.78</v>
      </c>
      <c r="K20" s="30">
        <f t="shared" si="3"/>
        <v>202508.37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2647.72</v>
      </c>
      <c r="D21" s="34">
        <v>1323.86</v>
      </c>
      <c r="E21" s="30">
        <v>1323.86</v>
      </c>
      <c r="F21" s="30">
        <v>1323.86</v>
      </c>
      <c r="G21" s="34">
        <v>0</v>
      </c>
      <c r="H21" s="34">
        <v>2647.72</v>
      </c>
      <c r="I21" s="34">
        <v>1323.86</v>
      </c>
      <c r="J21" s="34">
        <v>1323.86</v>
      </c>
      <c r="K21" s="30">
        <f t="shared" si="3"/>
        <v>13238.6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-214.96</v>
      </c>
      <c r="C23" s="30">
        <v>0</v>
      </c>
      <c r="D23" s="30">
        <v>0</v>
      </c>
      <c r="E23" s="30">
        <v>-231.1</v>
      </c>
      <c r="F23" s="30">
        <v>0</v>
      </c>
      <c r="G23" s="30">
        <v>-999</v>
      </c>
      <c r="H23" s="30">
        <v>0</v>
      </c>
      <c r="I23" s="30">
        <v>0</v>
      </c>
      <c r="J23" s="30">
        <v>-96.16</v>
      </c>
      <c r="K23" s="30">
        <f t="shared" si="3"/>
        <v>-1541.22</v>
      </c>
      <c r="L23"/>
      <c r="M23"/>
      <c r="N23"/>
    </row>
    <row r="24" spans="1:14" ht="16.5" customHeight="1">
      <c r="A24" s="18" t="s">
        <v>70</v>
      </c>
      <c r="B24" s="30">
        <v>-33127.86</v>
      </c>
      <c r="C24" s="30">
        <v>-31585.02</v>
      </c>
      <c r="D24" s="30">
        <v>-34771.29</v>
      </c>
      <c r="E24" s="30">
        <v>-19314.26</v>
      </c>
      <c r="F24" s="30">
        <v>-22799.88</v>
      </c>
      <c r="G24" s="30">
        <v>-23657.4</v>
      </c>
      <c r="H24" s="30">
        <v>-23186.88</v>
      </c>
      <c r="I24" s="30">
        <v>-29016.8</v>
      </c>
      <c r="J24" s="30">
        <v>-11726.91</v>
      </c>
      <c r="K24" s="30">
        <f t="shared" si="3"/>
        <v>-229186.3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-142584.83000000002</v>
      </c>
      <c r="C27" s="30">
        <f t="shared" si="6"/>
        <v>-76314.86</v>
      </c>
      <c r="D27" s="30">
        <f t="shared" si="6"/>
        <v>-122340.81000000001</v>
      </c>
      <c r="E27" s="30">
        <f t="shared" si="6"/>
        <v>-146941.62</v>
      </c>
      <c r="F27" s="30">
        <f t="shared" si="6"/>
        <v>-54340</v>
      </c>
      <c r="G27" s="30">
        <f t="shared" si="6"/>
        <v>-147235.71000000002</v>
      </c>
      <c r="H27" s="30">
        <f t="shared" si="6"/>
        <v>-50162.41</v>
      </c>
      <c r="I27" s="30">
        <f t="shared" si="6"/>
        <v>-105051.64</v>
      </c>
      <c r="J27" s="30">
        <f t="shared" si="6"/>
        <v>-27262.909999999996</v>
      </c>
      <c r="K27" s="30">
        <f aca="true" t="shared" si="7" ref="K27:K35">SUM(B27:J27)</f>
        <v>-872234.7900000002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-142584.83000000002</v>
      </c>
      <c r="C28" s="30">
        <f t="shared" si="8"/>
        <v>-76314.86</v>
      </c>
      <c r="D28" s="30">
        <f t="shared" si="8"/>
        <v>-104315.50000000001</v>
      </c>
      <c r="E28" s="30">
        <f t="shared" si="8"/>
        <v>-146941.62</v>
      </c>
      <c r="F28" s="30">
        <f t="shared" si="8"/>
        <v>-54340</v>
      </c>
      <c r="G28" s="30">
        <f t="shared" si="8"/>
        <v>-147235.71000000002</v>
      </c>
      <c r="H28" s="30">
        <f t="shared" si="8"/>
        <v>-50162.41</v>
      </c>
      <c r="I28" s="30">
        <f t="shared" si="8"/>
        <v>-105051.64</v>
      </c>
      <c r="J28" s="30">
        <f t="shared" si="8"/>
        <v>-22044.67</v>
      </c>
      <c r="K28" s="30">
        <f t="shared" si="7"/>
        <v>-848991.2400000001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-73031.2</v>
      </c>
      <c r="C29" s="30">
        <f aca="true" t="shared" si="9" ref="C29:J29">-ROUND((C9)*$E$3,2)</f>
        <v>-69757.6</v>
      </c>
      <c r="D29" s="30">
        <f t="shared" si="9"/>
        <v>-79349.6</v>
      </c>
      <c r="E29" s="30">
        <f t="shared" si="9"/>
        <v>-43524.8</v>
      </c>
      <c r="F29" s="30">
        <f t="shared" si="9"/>
        <v>-54340</v>
      </c>
      <c r="G29" s="30">
        <f t="shared" si="9"/>
        <v>-33154</v>
      </c>
      <c r="H29" s="30">
        <f t="shared" si="9"/>
        <v>-31050.8</v>
      </c>
      <c r="I29" s="30">
        <f t="shared" si="9"/>
        <v>-75226.8</v>
      </c>
      <c r="J29" s="30">
        <f t="shared" si="9"/>
        <v>-12843.6</v>
      </c>
      <c r="K29" s="30">
        <f t="shared" si="7"/>
        <v>-472278.39999999997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-338.8</v>
      </c>
      <c r="C31" s="30">
        <v>-154</v>
      </c>
      <c r="D31" s="30">
        <v>-215.6</v>
      </c>
      <c r="E31" s="30">
        <v>-215.6</v>
      </c>
      <c r="F31" s="26">
        <v>0</v>
      </c>
      <c r="G31" s="30">
        <v>-30.8</v>
      </c>
      <c r="H31" s="30">
        <v>-16.54</v>
      </c>
      <c r="I31" s="30">
        <v>-25.84</v>
      </c>
      <c r="J31" s="30">
        <v>-7.96</v>
      </c>
      <c r="K31" s="30">
        <f t="shared" si="7"/>
        <v>-1005.14</v>
      </c>
      <c r="L31"/>
      <c r="M31"/>
      <c r="N31"/>
    </row>
    <row r="32" spans="1:14" ht="16.5" customHeight="1">
      <c r="A32" s="25" t="s">
        <v>21</v>
      </c>
      <c r="B32" s="30">
        <v>-69214.83</v>
      </c>
      <c r="C32" s="30">
        <v>-6403.26</v>
      </c>
      <c r="D32" s="30">
        <v>-24750.3</v>
      </c>
      <c r="E32" s="30">
        <v>-103201.22</v>
      </c>
      <c r="F32" s="26">
        <v>0</v>
      </c>
      <c r="G32" s="30">
        <v>-114050.91</v>
      </c>
      <c r="H32" s="30">
        <v>-19095.07</v>
      </c>
      <c r="I32" s="30">
        <v>-29799</v>
      </c>
      <c r="J32" s="30">
        <v>-9193.11</v>
      </c>
      <c r="K32" s="30">
        <f t="shared" si="7"/>
        <v>-375707.7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-18025.31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-5218.24</v>
      </c>
      <c r="K33" s="30">
        <f t="shared" si="7"/>
        <v>-23243.550000000003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-18025.31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-5218.24</v>
      </c>
      <c r="K34" s="30">
        <f t="shared" si="7"/>
        <v>-23243.550000000003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956917.3</v>
      </c>
      <c r="C47" s="27">
        <f aca="true" t="shared" si="11" ref="C47:J47">IF(C17+C27+C48&lt;0,0,C17+C27+C48)</f>
        <v>1033201.5900000002</v>
      </c>
      <c r="D47" s="27">
        <f t="shared" si="11"/>
        <v>1207041.04</v>
      </c>
      <c r="E47" s="27">
        <f t="shared" si="11"/>
        <v>651048.72</v>
      </c>
      <c r="F47" s="27">
        <f t="shared" si="11"/>
        <v>783612.32</v>
      </c>
      <c r="G47" s="27">
        <f t="shared" si="11"/>
        <v>750611.3699999999</v>
      </c>
      <c r="H47" s="27">
        <f t="shared" si="11"/>
        <v>781537.08</v>
      </c>
      <c r="I47" s="27">
        <f t="shared" si="11"/>
        <v>1032453.88</v>
      </c>
      <c r="J47" s="27">
        <f t="shared" si="11"/>
        <v>398062.1100000001</v>
      </c>
      <c r="K47" s="20">
        <f>SUM(B47:J47)</f>
        <v>7594485.410000001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956917.2999999999</v>
      </c>
      <c r="C53" s="10">
        <f t="shared" si="13"/>
        <v>1033201.59</v>
      </c>
      <c r="D53" s="10">
        <f t="shared" si="13"/>
        <v>1207041.05</v>
      </c>
      <c r="E53" s="10">
        <f t="shared" si="13"/>
        <v>651048.71</v>
      </c>
      <c r="F53" s="10">
        <f t="shared" si="13"/>
        <v>783612.33</v>
      </c>
      <c r="G53" s="10">
        <f t="shared" si="13"/>
        <v>750611.37</v>
      </c>
      <c r="H53" s="10">
        <f t="shared" si="13"/>
        <v>781537.08</v>
      </c>
      <c r="I53" s="10">
        <f>SUM(I54:I66)</f>
        <v>1032453.87</v>
      </c>
      <c r="J53" s="10">
        <f t="shared" si="13"/>
        <v>398062.11</v>
      </c>
      <c r="K53" s="5">
        <f>SUM(K54:K66)</f>
        <v>7594485.409999999</v>
      </c>
      <c r="L53" s="9"/>
    </row>
    <row r="54" spans="1:11" ht="16.5" customHeight="1">
      <c r="A54" s="7" t="s">
        <v>60</v>
      </c>
      <c r="B54" s="8">
        <v>810508.95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810508.95</v>
      </c>
    </row>
    <row r="55" spans="1:11" ht="16.5" customHeight="1">
      <c r="A55" s="7" t="s">
        <v>61</v>
      </c>
      <c r="B55" s="8">
        <v>146408.35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146408.35</v>
      </c>
    </row>
    <row r="56" spans="1:11" ht="16.5" customHeight="1">
      <c r="A56" s="7" t="s">
        <v>4</v>
      </c>
      <c r="B56" s="6">
        <v>0</v>
      </c>
      <c r="C56" s="8">
        <v>1033201.59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1033201.59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1207041.05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1207041.05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651048.71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651048.71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783612.33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783612.33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750611.37</v>
      </c>
      <c r="H60" s="6">
        <v>0</v>
      </c>
      <c r="I60" s="6">
        <v>0</v>
      </c>
      <c r="J60" s="6">
        <v>0</v>
      </c>
      <c r="K60" s="5">
        <f t="shared" si="14"/>
        <v>750611.37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781537.08</v>
      </c>
      <c r="I61" s="6">
        <v>0</v>
      </c>
      <c r="J61" s="6">
        <v>0</v>
      </c>
      <c r="K61" s="5">
        <f t="shared" si="14"/>
        <v>781537.08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371683.39</v>
      </c>
      <c r="J63" s="6">
        <v>0</v>
      </c>
      <c r="K63" s="5">
        <f t="shared" si="14"/>
        <v>371683.39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660770.48</v>
      </c>
      <c r="J64" s="6">
        <v>0</v>
      </c>
      <c r="K64" s="5">
        <f t="shared" si="14"/>
        <v>660770.48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398062.11</v>
      </c>
      <c r="K65" s="5">
        <f t="shared" si="14"/>
        <v>398062.11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2020-12-08T19:23:15Z</dcterms:modified>
  <cp:category/>
  <cp:version/>
  <cp:contentType/>
  <cp:contentStatus/>
</cp:coreProperties>
</file>