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<sst xmlns="http://schemas.openxmlformats.org/spreadsheetml/2006/main" count="80" uniqueCount="79">
  <si>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</si>
  <si>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</si>
  <si>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</si>
  <si>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</si>
  <si>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</si>
  <si>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</si>
  <si>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</si>
  <si>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</si>
  <si>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</si>
  <si>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</si>
  <si>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</si>
  <si>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</si>
  <si>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</si>
  <si>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</si>
  <si>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</si>
  <si>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</si>
  <si>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</si>
  <si>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</si>
  <si>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</si>
  <si>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</si>
  <si>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</si>
  <si>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</si>
  <si>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</si>
  <si>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</si>
  <si>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</si>
  <si>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</si>
  <si>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</si>
  <si>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</si>
  <si>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</si>
  <si>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</si>
  <si>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</si>
  <si>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</si>
  <si>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</si>
  <si>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</si>
  <si>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</si>
  <si>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</si>
  <si>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</si>
  <si>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</si>
  <si>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</si>
  <si>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</si>
  <si>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</si>
  <si>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</si>
  <si>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</si>
  <si>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</si>
  <si>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</si>
  <si>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</si>
  <si>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</si>
  <si>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</si>
  <si>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</si>
  <si>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</si>
  <si>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</si>
  <si>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</si>
  <si>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</si>
  <si>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</si>
  <si>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</si>
  <si>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</si>
  <si>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</si>
  <si>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</si>
  <si>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</si>
  <si>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</si>
  <si>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</si>
  <si>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</si>
  <si>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</si>
  <si>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</si>
  <si>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</si>
  <si>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</si>
  <si>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</si>
  <si>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</si>
  <si>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</si>
  <si>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</si>
  <si>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</si>
  <si>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</si>
  <si>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</si>
  <si>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</si>
  <si>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</si>
  <si>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09/12/20 - VENCIMENTO 16/12/20</t>
  </si>
  <si>
    <t>7.15. Consórcio KBPX</t>
  </si>
  <si>
    <t>5.3. Revisão de Remuneração pelo Transporte Coletivo ¹</t>
  </si>
  <si>
    <t>¹ Remuneração dos aposentados, jul a out.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</si>
</sst>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68248</v>
      </c>
      <c r="C7" s="10">
        <f>C8+C11</f>
        <v>85084</v>
      </c>
      <c r="D7" s="10">
        <f aca="true" t="shared" si="0" ref="D7:K7">D8+D11</f>
        <v>235385</v>
      </c>
      <c r="E7" s="10">
        <f t="shared" si="0"/>
        <v>214832</v>
      </c>
      <c r="F7" s="10">
        <f t="shared" si="0"/>
        <v>224102</v>
      </c>
      <c r="G7" s="10">
        <f t="shared" si="0"/>
        <v>110461</v>
      </c>
      <c r="H7" s="10">
        <f t="shared" si="0"/>
        <v>56636</v>
      </c>
      <c r="I7" s="10">
        <f t="shared" si="0"/>
        <v>101205</v>
      </c>
      <c r="J7" s="10">
        <f t="shared" si="0"/>
        <v>79516</v>
      </c>
      <c r="K7" s="10">
        <f t="shared" si="0"/>
        <v>169056</v>
      </c>
      <c r="L7" s="10">
        <f>SUM(B7:K7)</f>
        <v>1344525</v>
      </c>
      <c r="M7" s="11"/>
    </row>
    <row r="8" spans="1:13" ht="17.25" customHeight="1">
      <c r="A8" s="12" t="s">
        <v>18</v>
      </c>
      <c r="B8" s="13">
        <f>B9+B10</f>
        <v>5299</v>
      </c>
      <c r="C8" s="13">
        <f aca="true" t="shared" si="1" ref="C8:K8">C9+C10</f>
        <v>5900</v>
      </c>
      <c r="D8" s="13">
        <f t="shared" si="1"/>
        <v>16943</v>
      </c>
      <c r="E8" s="13">
        <f t="shared" si="1"/>
        <v>14307</v>
      </c>
      <c r="F8" s="13">
        <f t="shared" si="1"/>
        <v>13321</v>
      </c>
      <c r="G8" s="13">
        <f t="shared" si="1"/>
        <v>8308</v>
      </c>
      <c r="H8" s="13">
        <f t="shared" si="1"/>
        <v>3587</v>
      </c>
      <c r="I8" s="13">
        <f t="shared" si="1"/>
        <v>5028</v>
      </c>
      <c r="J8" s="13">
        <f t="shared" si="1"/>
        <v>4715</v>
      </c>
      <c r="K8" s="13">
        <f t="shared" si="1"/>
        <v>10421</v>
      </c>
      <c r="L8" s="13">
        <f>SUM(B8:K8)</f>
        <v>87829</v>
      </c>
      <c r="M8"/>
    </row>
    <row r="9" spans="1:13" ht="17.25" customHeight="1">
      <c r="A9" s="14" t="s">
        <v>19</v>
      </c>
      <c r="B9" s="15">
        <v>5297</v>
      </c>
      <c r="C9" s="15">
        <v>5900</v>
      </c>
      <c r="D9" s="15">
        <v>16943</v>
      </c>
      <c r="E9" s="15">
        <v>14307</v>
      </c>
      <c r="F9" s="15">
        <v>13321</v>
      </c>
      <c r="G9" s="15">
        <v>8308</v>
      </c>
      <c r="H9" s="15">
        <v>3585</v>
      </c>
      <c r="I9" s="15">
        <v>5028</v>
      </c>
      <c r="J9" s="15">
        <v>4715</v>
      </c>
      <c r="K9" s="15">
        <v>10421</v>
      </c>
      <c r="L9" s="13">
        <f>SUM(B9:K9)</f>
        <v>87825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62949</v>
      </c>
      <c r="C11" s="15">
        <v>79184</v>
      </c>
      <c r="D11" s="15">
        <v>218442</v>
      </c>
      <c r="E11" s="15">
        <v>200525</v>
      </c>
      <c r="F11" s="15">
        <v>210781</v>
      </c>
      <c r="G11" s="15">
        <v>102153</v>
      </c>
      <c r="H11" s="15">
        <v>53049</v>
      </c>
      <c r="I11" s="15">
        <v>96177</v>
      </c>
      <c r="J11" s="15">
        <v>74801</v>
      </c>
      <c r="K11" s="15">
        <v>158635</v>
      </c>
      <c r="L11" s="13">
        <f>SUM(B11:K11)</f>
        <v>1256696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1.156022808021908</v>
      </c>
      <c r="C15" s="22">
        <v>1.377016297450325</v>
      </c>
      <c r="D15" s="22">
        <v>1.378637066646066</v>
      </c>
      <c r="E15" s="22">
        <v>1.202140641585571</v>
      </c>
      <c r="F15" s="22">
        <v>1.390946612227171</v>
      </c>
      <c r="G15" s="22">
        <v>1.424630771675704</v>
      </c>
      <c r="H15" s="22">
        <v>1.435180302305528</v>
      </c>
      <c r="I15" s="22">
        <v>1.328594949289441</v>
      </c>
      <c r="J15" s="22">
        <v>1.718555135251508</v>
      </c>
      <c r="K15" s="22">
        <v>1.239998584178426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460946.41</v>
      </c>
      <c r="C17" s="25">
        <f aca="true" t="shared" si="2" ref="C17:K17">C18+C19+C20+C21+C22+C23+C24</f>
        <v>364898.46</v>
      </c>
      <c r="D17" s="25">
        <f t="shared" si="2"/>
        <v>1210811.1600000001</v>
      </c>
      <c r="E17" s="25">
        <f t="shared" si="2"/>
        <v>963819.5</v>
      </c>
      <c r="F17" s="25">
        <f t="shared" si="2"/>
        <v>1043331.41</v>
      </c>
      <c r="G17" s="25">
        <f t="shared" si="2"/>
        <v>579501.35</v>
      </c>
      <c r="H17" s="25">
        <f t="shared" si="2"/>
        <v>333156.6</v>
      </c>
      <c r="I17" s="25">
        <f t="shared" si="2"/>
        <v>447094.75</v>
      </c>
      <c r="J17" s="25">
        <f t="shared" si="2"/>
        <v>494114.26000000007</v>
      </c>
      <c r="K17" s="25">
        <f t="shared" si="2"/>
        <v>618993.79</v>
      </c>
      <c r="L17" s="25">
        <f>L18+L19+L20+L21+L22+L23+L24</f>
        <v>6516667.6899999995</v>
      </c>
      <c r="M17"/>
    </row>
    <row r="18" spans="1:13" ht="17.25" customHeight="1">
      <c r="A18" s="26" t="s">
        <v>24</v>
      </c>
      <c r="B18" s="33">
        <f aca="true" t="shared" si="3" ref="B18:K18">ROUND(B13*B7,2)</f>
        <v>396391.21</v>
      </c>
      <c r="C18" s="33">
        <f t="shared" si="3"/>
        <v>260467.65</v>
      </c>
      <c r="D18" s="33">
        <f t="shared" si="3"/>
        <v>858166.63</v>
      </c>
      <c r="E18" s="33">
        <f t="shared" si="3"/>
        <v>792085.58</v>
      </c>
      <c r="F18" s="33">
        <f t="shared" si="3"/>
        <v>731424.11</v>
      </c>
      <c r="G18" s="33">
        <f t="shared" si="3"/>
        <v>396168.38</v>
      </c>
      <c r="H18" s="33">
        <f t="shared" si="3"/>
        <v>223802.82</v>
      </c>
      <c r="I18" s="33">
        <f t="shared" si="3"/>
        <v>332164.93</v>
      </c>
      <c r="J18" s="33">
        <f t="shared" si="3"/>
        <v>281001.59</v>
      </c>
      <c r="K18" s="33">
        <f t="shared" si="3"/>
        <v>487777.28</v>
      </c>
      <c r="L18" s="33">
        <f aca="true" t="shared" si="4" ref="L18:L24">SUM(B18:K18)</f>
        <v>4759450.18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61846.07</v>
      </c>
      <c r="C19" s="33">
        <f t="shared" si="5"/>
        <v>98200.55</v>
      </c>
      <c r="D19" s="33">
        <f t="shared" si="5"/>
        <v>324933.7</v>
      </c>
      <c r="E19" s="33">
        <f t="shared" si="5"/>
        <v>160112.69</v>
      </c>
      <c r="F19" s="33">
        <f t="shared" si="5"/>
        <v>285947.78</v>
      </c>
      <c r="G19" s="33">
        <f t="shared" si="5"/>
        <v>168225.28</v>
      </c>
      <c r="H19" s="33">
        <f t="shared" si="5"/>
        <v>97394.58</v>
      </c>
      <c r="I19" s="33">
        <f t="shared" si="5"/>
        <v>109147.72</v>
      </c>
      <c r="J19" s="33">
        <f t="shared" si="5"/>
        <v>201915.14</v>
      </c>
      <c r="K19" s="33">
        <f t="shared" si="5"/>
        <v>117065.86</v>
      </c>
      <c r="L19" s="33">
        <f t="shared" si="4"/>
        <v>1624789.3700000003</v>
      </c>
      <c r="M19"/>
    </row>
    <row r="20" spans="1:13" ht="17.25" customHeight="1">
      <c r="A20" s="27" t="s">
        <v>26</v>
      </c>
      <c r="B20" s="33">
        <v>1602.1</v>
      </c>
      <c r="C20" s="33">
        <v>4889.03</v>
      </c>
      <c r="D20" s="33">
        <v>25028.37</v>
      </c>
      <c r="E20" s="33">
        <v>15970.84</v>
      </c>
      <c r="F20" s="33">
        <v>24618.29</v>
      </c>
      <c r="G20" s="33">
        <v>15107.69</v>
      </c>
      <c r="H20" s="33">
        <v>10617.97</v>
      </c>
      <c r="I20" s="33">
        <v>4440.87</v>
      </c>
      <c r="J20" s="33">
        <v>8515.07</v>
      </c>
      <c r="K20" s="33">
        <v>12809.42</v>
      </c>
      <c r="L20" s="33">
        <f t="shared" si="4"/>
        <v>123599.65000000001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72</v>
      </c>
      <c r="B23" s="33">
        <v>-234.2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-234.2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-38319.36</v>
      </c>
      <c r="C27" s="33">
        <f t="shared" si="6"/>
        <v>-24536.68</v>
      </c>
      <c r="D27" s="33">
        <f t="shared" si="6"/>
        <v>-75327.68</v>
      </c>
      <c r="E27" s="33">
        <f t="shared" si="6"/>
        <v>-52428.87000000001</v>
      </c>
      <c r="F27" s="33">
        <f t="shared" si="6"/>
        <v>-59154.880000000005</v>
      </c>
      <c r="G27" s="33">
        <f t="shared" si="6"/>
        <v>-30726.619999999995</v>
      </c>
      <c r="H27" s="33">
        <f t="shared" si="6"/>
        <v>-20599.51</v>
      </c>
      <c r="I27" s="33">
        <f t="shared" si="6"/>
        <v>-33380.439999999995</v>
      </c>
      <c r="J27" s="33">
        <f t="shared" si="6"/>
        <v>-13504.26</v>
      </c>
      <c r="K27" s="33">
        <f t="shared" si="6"/>
        <v>-44228.83</v>
      </c>
      <c r="L27" s="33">
        <f aca="true" t="shared" si="7" ref="L27:L33">SUM(B27:K27)</f>
        <v>-392207.13000000006</v>
      </c>
      <c r="M27"/>
    </row>
    <row r="28" spans="1:13" ht="18.75" customHeight="1">
      <c r="A28" s="27" t="s">
        <v>30</v>
      </c>
      <c r="B28" s="33">
        <f>B29+B30+B31+B32</f>
        <v>-23306.8</v>
      </c>
      <c r="C28" s="33">
        <f aca="true" t="shared" si="8" ref="C28:K28">C29+C30+C31+C32</f>
        <v>-25960</v>
      </c>
      <c r="D28" s="33">
        <f t="shared" si="8"/>
        <v>-74549.2</v>
      </c>
      <c r="E28" s="33">
        <f t="shared" si="8"/>
        <v>-62950.8</v>
      </c>
      <c r="F28" s="33">
        <f t="shared" si="8"/>
        <v>-58612.4</v>
      </c>
      <c r="G28" s="33">
        <f t="shared" si="8"/>
        <v>-36555.2</v>
      </c>
      <c r="H28" s="33">
        <f t="shared" si="8"/>
        <v>-15774</v>
      </c>
      <c r="I28" s="33">
        <f t="shared" si="8"/>
        <v>-32799.13</v>
      </c>
      <c r="J28" s="33">
        <f t="shared" si="8"/>
        <v>-20746</v>
      </c>
      <c r="K28" s="33">
        <f t="shared" si="8"/>
        <v>-45852.4</v>
      </c>
      <c r="L28" s="33">
        <f t="shared" si="7"/>
        <v>-397105.93</v>
      </c>
      <c r="M28"/>
    </row>
    <row r="29" spans="1:13" s="36" customFormat="1" ht="18.75" customHeight="1">
      <c r="A29" s="34" t="s">
        <v>57</v>
      </c>
      <c r="B29" s="33">
        <f>-ROUND((B9)*$E$3,2)</f>
        <v>-23306.8</v>
      </c>
      <c r="C29" s="33">
        <f aca="true" t="shared" si="9" ref="C29:K29">-ROUND((C9)*$E$3,2)</f>
        <v>-25960</v>
      </c>
      <c r="D29" s="33">
        <f t="shared" si="9"/>
        <v>-74549.2</v>
      </c>
      <c r="E29" s="33">
        <f t="shared" si="9"/>
        <v>-62950.8</v>
      </c>
      <c r="F29" s="33">
        <f t="shared" si="9"/>
        <v>-58612.4</v>
      </c>
      <c r="G29" s="33">
        <f t="shared" si="9"/>
        <v>-36555.2</v>
      </c>
      <c r="H29" s="33">
        <f t="shared" si="9"/>
        <v>-15774</v>
      </c>
      <c r="I29" s="33">
        <f t="shared" si="9"/>
        <v>-22123.2</v>
      </c>
      <c r="J29" s="33">
        <f t="shared" si="9"/>
        <v>-20746</v>
      </c>
      <c r="K29" s="33">
        <f t="shared" si="9"/>
        <v>-45852.4</v>
      </c>
      <c r="L29" s="33">
        <f t="shared" si="7"/>
        <v>-386430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-10664.67</v>
      </c>
      <c r="J32" s="17">
        <v>0</v>
      </c>
      <c r="K32" s="17">
        <v>0</v>
      </c>
      <c r="L32" s="33">
        <f t="shared" si="7"/>
        <v>-10664.67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-21579.4</v>
      </c>
      <c r="C33" s="38">
        <f t="shared" si="10"/>
        <v>-1306.8</v>
      </c>
      <c r="D33" s="38">
        <f t="shared" si="10"/>
        <v>-2732.4</v>
      </c>
      <c r="E33" s="38">
        <f t="shared" si="10"/>
        <v>-4560.55</v>
      </c>
      <c r="F33" s="38">
        <f t="shared" si="10"/>
        <v>-792</v>
      </c>
      <c r="G33" s="38">
        <f t="shared" si="10"/>
        <v>-871.2</v>
      </c>
      <c r="H33" s="38">
        <f t="shared" si="10"/>
        <v>-7837.96</v>
      </c>
      <c r="I33" s="38">
        <f t="shared" si="10"/>
        <v>-792</v>
      </c>
      <c r="J33" s="38">
        <f t="shared" si="10"/>
        <v>-2178</v>
      </c>
      <c r="K33" s="38">
        <f t="shared" si="10"/>
        <v>-1227.6</v>
      </c>
      <c r="L33" s="33">
        <f t="shared" si="7"/>
        <v>-43877.91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33">
        <v>-1584</v>
      </c>
      <c r="C38" s="33">
        <v>-1306.8</v>
      </c>
      <c r="D38" s="33">
        <v>-2732.4</v>
      </c>
      <c r="E38" s="17">
        <v>0</v>
      </c>
      <c r="F38" s="33">
        <v>-792</v>
      </c>
      <c r="G38" s="33">
        <v>-871.2</v>
      </c>
      <c r="H38" s="17">
        <v>0</v>
      </c>
      <c r="I38" s="33">
        <v>-792</v>
      </c>
      <c r="J38" s="33">
        <v>-2178</v>
      </c>
      <c r="K38" s="33">
        <v>-1227.6</v>
      </c>
      <c r="L38" s="33">
        <f t="shared" si="11"/>
        <v>-11484.000000000002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6566.84</v>
      </c>
      <c r="C46" s="33">
        <v>2730.12</v>
      </c>
      <c r="D46" s="33">
        <v>1953.92</v>
      </c>
      <c r="E46" s="33">
        <v>15082.48</v>
      </c>
      <c r="F46" s="33">
        <v>249.52</v>
      </c>
      <c r="G46" s="33">
        <v>6699.78</v>
      </c>
      <c r="H46" s="33">
        <v>3012.45</v>
      </c>
      <c r="I46" s="33">
        <v>210.69</v>
      </c>
      <c r="J46" s="33">
        <v>9419.74</v>
      </c>
      <c r="K46" s="33">
        <v>2851.17</v>
      </c>
      <c r="L46" s="33">
        <f t="shared" si="11"/>
        <v>48776.71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422627.05</v>
      </c>
      <c r="C48" s="41">
        <f aca="true" t="shared" si="12" ref="C48:K48">IF(C17+C27+C40+C49&lt;0,0,C17+C27+C49)</f>
        <v>340361.78</v>
      </c>
      <c r="D48" s="41">
        <f t="shared" si="12"/>
        <v>1135483.4800000002</v>
      </c>
      <c r="E48" s="41">
        <f t="shared" si="12"/>
        <v>911390.63</v>
      </c>
      <c r="F48" s="41">
        <f t="shared" si="12"/>
        <v>984176.53</v>
      </c>
      <c r="G48" s="41">
        <f t="shared" si="12"/>
        <v>548774.73</v>
      </c>
      <c r="H48" s="41">
        <f t="shared" si="12"/>
        <v>312557.08999999997</v>
      </c>
      <c r="I48" s="41">
        <f t="shared" si="12"/>
        <v>413714.31</v>
      </c>
      <c r="J48" s="41">
        <f t="shared" si="12"/>
        <v>480610.00000000006</v>
      </c>
      <c r="K48" s="41">
        <f t="shared" si="12"/>
        <v>574764.9600000001</v>
      </c>
      <c r="L48" s="42">
        <f>SUM(B48:K48)</f>
        <v>6124460.5600000005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422627.05</v>
      </c>
      <c r="C54" s="41">
        <f aca="true" t="shared" si="14" ref="C54:J54">SUM(C55:C66)</f>
        <v>340361.78</v>
      </c>
      <c r="D54" s="41">
        <f t="shared" si="14"/>
        <v>1135483.48</v>
      </c>
      <c r="E54" s="41">
        <f t="shared" si="14"/>
        <v>911390.64</v>
      </c>
      <c r="F54" s="41">
        <f t="shared" si="14"/>
        <v>984176.52</v>
      </c>
      <c r="G54" s="41">
        <f t="shared" si="14"/>
        <v>548774.73</v>
      </c>
      <c r="H54" s="41">
        <f t="shared" si="14"/>
        <v>312557.09</v>
      </c>
      <c r="I54" s="41">
        <f>SUM(I55:I69)</f>
        <v>413714.31</v>
      </c>
      <c r="J54" s="41">
        <f t="shared" si="14"/>
        <v>480610.00000000006</v>
      </c>
      <c r="K54" s="41">
        <f>SUM(K55:K68)</f>
        <v>574764.96</v>
      </c>
      <c r="L54" s="46">
        <f>SUM(B54:K54)</f>
        <v>6124460.56</v>
      </c>
      <c r="M54" s="40"/>
    </row>
    <row r="55" spans="1:13" ht="18.75" customHeight="1">
      <c r="A55" s="47" t="s">
        <v>50</v>
      </c>
      <c r="B55" s="48">
        <v>422627.05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422627.05</v>
      </c>
      <c r="M55" s="40"/>
    </row>
    <row r="56" spans="1:12" ht="18.75" customHeight="1">
      <c r="A56" s="47" t="s">
        <v>60</v>
      </c>
      <c r="B56" s="17">
        <v>0</v>
      </c>
      <c r="C56" s="48">
        <v>297584.58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297584.58</v>
      </c>
    </row>
    <row r="57" spans="1:12" ht="18.75" customHeight="1">
      <c r="A57" s="47" t="s">
        <v>61</v>
      </c>
      <c r="B57" s="17">
        <v>0</v>
      </c>
      <c r="C57" s="48">
        <v>42777.2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42777.2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1135483.48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1135483.48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911390.64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911390.64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984176.52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984176.52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548774.73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548774.73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312557.09</v>
      </c>
      <c r="I62" s="17">
        <v>0</v>
      </c>
      <c r="J62" s="17">
        <v>0</v>
      </c>
      <c r="K62" s="17">
        <v>0</v>
      </c>
      <c r="L62" s="46">
        <f t="shared" si="15"/>
        <v>312557.09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480610.00000000006</v>
      </c>
      <c r="K64" s="17">
        <v>0</v>
      </c>
      <c r="L64" s="46">
        <f t="shared" si="15"/>
        <v>480610.00000000006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319344.70999999996</v>
      </c>
      <c r="L65" s="46">
        <f t="shared" si="15"/>
        <v>319344.70999999996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255420.25</v>
      </c>
      <c r="L66" s="46">
        <f t="shared" si="15"/>
        <v>255420.25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413714.31</v>
      </c>
      <c r="J69" s="52">
        <v>0</v>
      </c>
      <c r="K69" s="52">
        <v>0</v>
      </c>
      <c r="L69" s="51">
        <f>SUM(B69:K69)</f>
        <v>413714.31</v>
      </c>
    </row>
    <row r="70" spans="1:12" ht="18" customHeight="1">
      <c r="A70" s="53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2020-12-16T13:09:43Z</dcterms:modified>
  <cp:category/>
  <cp:version/>
  <cp:contentType/>
  <cp:contentStatus/>
</cp:coreProperties>
</file>