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<sst xmlns="http://schemas.openxmlformats.org/spreadsheetml/2006/main" count="79" uniqueCount="76">
  <si>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</si>
  <si>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</si>
  <si>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</si>
  <si>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</si>
  <si>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</si>
  <si>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</si>
  <si>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</si>
  <si>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</si>
  <si>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</si>
  <si>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</si>
  <si>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</si>
  <si>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</si>
  <si>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</si>
  <si>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</si>
  <si>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</si>
  <si>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</si>
  <si>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</si>
  <si>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</si>
  <si>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</si>
  <si>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</si>
  <si>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</si>
  <si>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</si>
  <si>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</si>
  <si>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</si>
  <si>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</si>
  <si>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</si>
  <si>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</si>
  <si>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</si>
  <si>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</si>
  <si>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</si>
  <si>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</si>
  <si>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</si>
  <si>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</si>
  <si>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</si>
  <si>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</si>
  <si>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</si>
  <si>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</si>
  <si>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</si>
  <si>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</si>
  <si>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</si>
  <si>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</si>
  <si>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</si>
  <si>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</si>
  <si>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</si>
  <si>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</si>
  <si>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</si>
  <si>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</si>
  <si>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</si>
  <si>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</si>
  <si>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</si>
  <si>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</si>
  <si>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</si>
  <si>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</si>
  <si>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</si>
  <si>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</si>
  <si>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</si>
  <si>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</si>
  <si>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</si>
  <si>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</si>
  <si>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</si>
  <si>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</si>
  <si>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</si>
  <si>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</si>
  <si>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</si>
  <si>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</si>
  <si>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</si>
  <si>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</si>
  <si>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</si>
  <si>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</si>
  <si>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</si>
  <si>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</si>
  <si>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</si>
  <si>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</si>
  <si>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</si>
  <si>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</si>
  <si>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31/08/20 - VENCIMENTO 08/09/20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</si>
</sst>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265054</v>
      </c>
      <c r="C7" s="9">
        <f t="shared" si="0"/>
        <v>175797</v>
      </c>
      <c r="D7" s="9">
        <f t="shared" si="0"/>
        <v>207254</v>
      </c>
      <c r="E7" s="9">
        <f t="shared" si="0"/>
        <v>43531</v>
      </c>
      <c r="F7" s="9">
        <f t="shared" si="0"/>
        <v>152730</v>
      </c>
      <c r="G7" s="9">
        <f t="shared" si="0"/>
        <v>227741</v>
      </c>
      <c r="H7" s="9">
        <f t="shared" si="0"/>
        <v>38707</v>
      </c>
      <c r="I7" s="9">
        <f t="shared" si="0"/>
        <v>163515</v>
      </c>
      <c r="J7" s="9">
        <f t="shared" si="0"/>
        <v>170218</v>
      </c>
      <c r="K7" s="9">
        <f t="shared" si="0"/>
        <v>231045</v>
      </c>
      <c r="L7" s="9">
        <f t="shared" si="0"/>
        <v>177489</v>
      </c>
      <c r="M7" s="9">
        <f t="shared" si="0"/>
        <v>79228</v>
      </c>
      <c r="N7" s="9">
        <f t="shared" si="0"/>
        <v>51153</v>
      </c>
      <c r="O7" s="9">
        <f t="shared" si="0"/>
        <v>1983462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13396</v>
      </c>
      <c r="C8" s="11">
        <f t="shared" si="1"/>
        <v>11221</v>
      </c>
      <c r="D8" s="11">
        <f t="shared" si="1"/>
        <v>10082</v>
      </c>
      <c r="E8" s="11">
        <f t="shared" si="1"/>
        <v>1709</v>
      </c>
      <c r="F8" s="11">
        <f t="shared" si="1"/>
        <v>7186</v>
      </c>
      <c r="G8" s="11">
        <f t="shared" si="1"/>
        <v>10821</v>
      </c>
      <c r="H8" s="11">
        <f t="shared" si="1"/>
        <v>2261</v>
      </c>
      <c r="I8" s="11">
        <f t="shared" si="1"/>
        <v>10212</v>
      </c>
      <c r="J8" s="11">
        <f t="shared" si="1"/>
        <v>9882</v>
      </c>
      <c r="K8" s="11">
        <f t="shared" si="1"/>
        <v>8735</v>
      </c>
      <c r="L8" s="11">
        <f t="shared" si="1"/>
        <v>7449</v>
      </c>
      <c r="M8" s="11">
        <f t="shared" si="1"/>
        <v>3547</v>
      </c>
      <c r="N8" s="11">
        <f t="shared" si="1"/>
        <v>3288</v>
      </c>
      <c r="O8" s="11">
        <f t="shared" si="1"/>
        <v>99789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13396</v>
      </c>
      <c r="C9" s="11">
        <v>11221</v>
      </c>
      <c r="D9" s="11">
        <v>10082</v>
      </c>
      <c r="E9" s="11">
        <v>1709</v>
      </c>
      <c r="F9" s="11">
        <v>7186</v>
      </c>
      <c r="G9" s="11">
        <v>10821</v>
      </c>
      <c r="H9" s="11">
        <v>2261</v>
      </c>
      <c r="I9" s="11">
        <v>10212</v>
      </c>
      <c r="J9" s="11">
        <v>9882</v>
      </c>
      <c r="K9" s="11">
        <v>8725</v>
      </c>
      <c r="L9" s="11">
        <v>7449</v>
      </c>
      <c r="M9" s="11">
        <v>3542</v>
      </c>
      <c r="N9" s="11">
        <v>3288</v>
      </c>
      <c r="O9" s="11">
        <f>SUM(B9:N9)</f>
        <v>99774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5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251658</v>
      </c>
      <c r="C11" s="13">
        <v>164576</v>
      </c>
      <c r="D11" s="13">
        <v>197172</v>
      </c>
      <c r="E11" s="13">
        <v>41822</v>
      </c>
      <c r="F11" s="13">
        <v>145544</v>
      </c>
      <c r="G11" s="13">
        <v>216920</v>
      </c>
      <c r="H11" s="13">
        <v>36446</v>
      </c>
      <c r="I11" s="13">
        <v>153303</v>
      </c>
      <c r="J11" s="13">
        <v>160336</v>
      </c>
      <c r="K11" s="13">
        <v>222310</v>
      </c>
      <c r="L11" s="13">
        <v>170040</v>
      </c>
      <c r="M11" s="13">
        <v>75681</v>
      </c>
      <c r="N11" s="13">
        <v>47865</v>
      </c>
      <c r="O11" s="11">
        <f>SUM(B11:N11)</f>
        <v>1883673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1.622596808093718</v>
      </c>
      <c r="C15" s="19">
        <v>1.778309750665052</v>
      </c>
      <c r="D15" s="19">
        <v>1.506381832654313</v>
      </c>
      <c r="E15" s="19">
        <v>1.214498455897066</v>
      </c>
      <c r="F15" s="19">
        <v>1.847017277269297</v>
      </c>
      <c r="G15" s="19">
        <v>2.081722791135267</v>
      </c>
      <c r="H15" s="19">
        <v>1.969822576129803</v>
      </c>
      <c r="I15" s="19">
        <v>1.816877997435485</v>
      </c>
      <c r="J15" s="19">
        <v>1.767631464806314</v>
      </c>
      <c r="K15" s="19">
        <v>1.65164689864064</v>
      </c>
      <c r="L15" s="19">
        <v>1.68743721032814</v>
      </c>
      <c r="M15" s="19">
        <v>1.783013193699001</v>
      </c>
      <c r="N15" s="19">
        <v>1.757632042191556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989692.8200000001</v>
      </c>
      <c r="C17" s="24">
        <f aca="true" t="shared" si="2" ref="C17:N17">C18+C19+C20+C21+C22+C23+C24+C25</f>
        <v>752446.4</v>
      </c>
      <c r="D17" s="24">
        <f t="shared" si="2"/>
        <v>625473.11</v>
      </c>
      <c r="E17" s="24">
        <f t="shared" si="2"/>
        <v>187393.64</v>
      </c>
      <c r="F17" s="24">
        <f t="shared" si="2"/>
        <v>659076.43</v>
      </c>
      <c r="G17" s="24">
        <f t="shared" si="2"/>
        <v>914480.9400000001</v>
      </c>
      <c r="H17" s="24">
        <f t="shared" si="2"/>
        <v>191785.70000000004</v>
      </c>
      <c r="I17" s="24">
        <f t="shared" si="2"/>
        <v>699624.32</v>
      </c>
      <c r="J17" s="24">
        <f t="shared" si="2"/>
        <v>706165.79</v>
      </c>
      <c r="K17" s="24">
        <f t="shared" si="2"/>
        <v>864012.4199999999</v>
      </c>
      <c r="L17" s="24">
        <f t="shared" si="2"/>
        <v>773779.4999999999</v>
      </c>
      <c r="M17" s="24">
        <f t="shared" si="2"/>
        <v>423646.33999999997</v>
      </c>
      <c r="N17" s="24">
        <f t="shared" si="2"/>
        <v>237055.22</v>
      </c>
      <c r="O17" s="24">
        <f>O18+O19+O20+O21+O22+O23+O24+O25</f>
        <v>8024632.629999999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592183.65</v>
      </c>
      <c r="C18" s="30">
        <f t="shared" si="3"/>
        <v>405651.58</v>
      </c>
      <c r="D18" s="30">
        <f t="shared" si="3"/>
        <v>419316.29</v>
      </c>
      <c r="E18" s="30">
        <f t="shared" si="3"/>
        <v>150665.14</v>
      </c>
      <c r="F18" s="30">
        <f t="shared" si="3"/>
        <v>358029.67</v>
      </c>
      <c r="G18" s="30">
        <f t="shared" si="3"/>
        <v>438879.68</v>
      </c>
      <c r="H18" s="30">
        <f t="shared" si="3"/>
        <v>100015.02</v>
      </c>
      <c r="I18" s="30">
        <f t="shared" si="3"/>
        <v>374318.54</v>
      </c>
      <c r="J18" s="30">
        <f t="shared" si="3"/>
        <v>392199.29</v>
      </c>
      <c r="K18" s="30">
        <f t="shared" si="3"/>
        <v>503539.47</v>
      </c>
      <c r="L18" s="30">
        <f t="shared" si="3"/>
        <v>440243.72</v>
      </c>
      <c r="M18" s="30">
        <f t="shared" si="3"/>
        <v>227027.83</v>
      </c>
      <c r="N18" s="30">
        <f t="shared" si="3"/>
        <v>132465.81</v>
      </c>
      <c r="O18" s="30">
        <f aca="true" t="shared" si="4" ref="O18:O25">SUM(B18:N18)</f>
        <v>4534535.6899999995</v>
      </c>
    </row>
    <row r="19" spans="1:23" ht="18.75" customHeight="1">
      <c r="A19" s="26" t="s">
        <v>35</v>
      </c>
      <c r="B19" s="30">
        <f>IF(B15&lt;&gt;0,ROUND((B15-1)*B18,2),0)</f>
        <v>368691.65</v>
      </c>
      <c r="C19" s="30">
        <f aca="true" t="shared" si="5" ref="C19:N19">IF(C15&lt;&gt;0,ROUND((C15-1)*C18,2),0)</f>
        <v>315722.58</v>
      </c>
      <c r="D19" s="30">
        <f t="shared" si="5"/>
        <v>212334.15</v>
      </c>
      <c r="E19" s="30">
        <f t="shared" si="5"/>
        <v>32317.44</v>
      </c>
      <c r="F19" s="30">
        <f t="shared" si="5"/>
        <v>303257.32</v>
      </c>
      <c r="G19" s="30">
        <f t="shared" si="5"/>
        <v>474746.15</v>
      </c>
      <c r="H19" s="30">
        <f t="shared" si="5"/>
        <v>96996.82</v>
      </c>
      <c r="I19" s="30">
        <f t="shared" si="5"/>
        <v>305772.58</v>
      </c>
      <c r="J19" s="30">
        <f t="shared" si="5"/>
        <v>301064.52</v>
      </c>
      <c r="K19" s="30">
        <f t="shared" si="5"/>
        <v>328129.93</v>
      </c>
      <c r="L19" s="30">
        <f t="shared" si="5"/>
        <v>302639.91</v>
      </c>
      <c r="M19" s="30">
        <f t="shared" si="5"/>
        <v>177765.79</v>
      </c>
      <c r="N19" s="30">
        <f t="shared" si="5"/>
        <v>100360.34</v>
      </c>
      <c r="O19" s="30">
        <f t="shared" si="4"/>
        <v>3319799.18</v>
      </c>
      <c r="W19" s="62"/>
    </row>
    <row r="20" spans="1:15" ht="18.75" customHeight="1">
      <c r="A20" s="26" t="s">
        <v>36</v>
      </c>
      <c r="B20" s="30">
        <v>33192.89</v>
      </c>
      <c r="C20" s="30">
        <v>23674.17</v>
      </c>
      <c r="D20" s="30">
        <v>10851.3</v>
      </c>
      <c r="E20" s="30">
        <v>5696.41</v>
      </c>
      <c r="F20" s="30">
        <v>12972.5</v>
      </c>
      <c r="G20" s="30">
        <v>20562.95</v>
      </c>
      <c r="H20" s="30">
        <v>3417.39</v>
      </c>
      <c r="I20" s="30">
        <v>13301.47</v>
      </c>
      <c r="J20" s="30">
        <v>21349.95</v>
      </c>
      <c r="K20" s="30">
        <v>31637.41</v>
      </c>
      <c r="L20" s="30">
        <v>28214.72</v>
      </c>
      <c r="M20" s="30">
        <v>11122.43</v>
      </c>
      <c r="N20" s="30">
        <v>6161.76</v>
      </c>
      <c r="O20" s="30">
        <f t="shared" si="4"/>
        <v>222155.35</v>
      </c>
    </row>
    <row r="21" spans="1:15" ht="18.75" customHeight="1">
      <c r="A21" s="26" t="s">
        <v>37</v>
      </c>
      <c r="B21" s="30">
        <v>2647.54</v>
      </c>
      <c r="C21" s="30">
        <v>2647.54</v>
      </c>
      <c r="D21" s="30">
        <v>0</v>
      </c>
      <c r="E21" s="30">
        <v>0</v>
      </c>
      <c r="F21" s="30">
        <v>1323.77</v>
      </c>
      <c r="G21" s="30">
        <v>1323.77</v>
      </c>
      <c r="H21" s="30">
        <v>0</v>
      </c>
      <c r="I21" s="30">
        <v>0</v>
      </c>
      <c r="J21" s="30">
        <v>1323.77</v>
      </c>
      <c r="K21" s="30">
        <v>1323.77</v>
      </c>
      <c r="L21" s="30">
        <v>1323.77</v>
      </c>
      <c r="M21" s="30">
        <v>0</v>
      </c>
      <c r="N21" s="30">
        <v>1323.77</v>
      </c>
      <c r="O21" s="30">
        <f t="shared" si="4"/>
        <v>13237.700000000003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-525.91</v>
      </c>
      <c r="D23" s="30">
        <v>-1989.52</v>
      </c>
      <c r="E23" s="30">
        <v>0</v>
      </c>
      <c r="F23" s="30">
        <v>-2258.23</v>
      </c>
      <c r="G23" s="30">
        <v>-2184.78</v>
      </c>
      <c r="H23" s="30">
        <v>-1384.65</v>
      </c>
      <c r="I23" s="30">
        <v>-913.92</v>
      </c>
      <c r="J23" s="30">
        <v>-1389.42</v>
      </c>
      <c r="K23" s="30">
        <v>0</v>
      </c>
      <c r="L23" s="30">
        <v>-1594.74</v>
      </c>
      <c r="M23" s="30">
        <v>-136.7</v>
      </c>
      <c r="N23" s="30">
        <v>-131.3</v>
      </c>
      <c r="O23" s="30">
        <f t="shared" si="4"/>
        <v>-12509.17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-43735.43</v>
      </c>
      <c r="C24" s="30">
        <v>-31762.56</v>
      </c>
      <c r="D24" s="30">
        <v>-27837.84</v>
      </c>
      <c r="E24" s="30">
        <v>-8156.4</v>
      </c>
      <c r="F24" s="30">
        <v>-28818.38</v>
      </c>
      <c r="G24" s="30">
        <v>-38009.94</v>
      </c>
      <c r="H24" s="30">
        <v>-7258.88</v>
      </c>
      <c r="I24" s="30">
        <v>-29389.89</v>
      </c>
      <c r="J24" s="30">
        <v>-30443.96</v>
      </c>
      <c r="K24" s="30">
        <v>-36465.64</v>
      </c>
      <c r="L24" s="30">
        <v>-32799.39</v>
      </c>
      <c r="M24" s="30">
        <v>-17834.03</v>
      </c>
      <c r="N24" s="30">
        <v>-10350.45</v>
      </c>
      <c r="O24" s="30">
        <f t="shared" si="4"/>
        <v>-342862.79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290276.67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-58942.4</v>
      </c>
      <c r="C27" s="30">
        <f>+C28+C30+C41+C42+C45-C46</f>
        <v>-49372.4</v>
      </c>
      <c r="D27" s="30">
        <f t="shared" si="6"/>
        <v>-44360.8</v>
      </c>
      <c r="E27" s="30">
        <f t="shared" si="6"/>
        <v>-7519.6</v>
      </c>
      <c r="F27" s="30">
        <f t="shared" si="6"/>
        <v>-31618.4</v>
      </c>
      <c r="G27" s="30">
        <f t="shared" si="6"/>
        <v>-47612.4</v>
      </c>
      <c r="H27" s="30">
        <f t="shared" si="6"/>
        <v>-9948.4</v>
      </c>
      <c r="I27" s="30">
        <f t="shared" si="6"/>
        <v>-44932.8</v>
      </c>
      <c r="J27" s="30">
        <f t="shared" si="6"/>
        <v>-43480.8</v>
      </c>
      <c r="K27" s="30">
        <f t="shared" si="6"/>
        <v>-38390</v>
      </c>
      <c r="L27" s="30">
        <f t="shared" si="6"/>
        <v>-32775.6</v>
      </c>
      <c r="M27" s="30">
        <f t="shared" si="6"/>
        <v>-15584.8</v>
      </c>
      <c r="N27" s="30">
        <f t="shared" si="6"/>
        <v>-14467.2</v>
      </c>
      <c r="O27" s="30">
        <f t="shared" si="6"/>
        <v>-439005.6</v>
      </c>
    </row>
    <row r="28" spans="1:15" ht="18.75" customHeight="1">
      <c r="A28" s="26" t="s">
        <v>40</v>
      </c>
      <c r="B28" s="31">
        <f>+B29</f>
        <v>-58942.4</v>
      </c>
      <c r="C28" s="31">
        <f>+C29</f>
        <v>-49372.4</v>
      </c>
      <c r="D28" s="31">
        <f aca="true" t="shared" si="7" ref="D28:O28">+D29</f>
        <v>-44360.8</v>
      </c>
      <c r="E28" s="31">
        <f t="shared" si="7"/>
        <v>-7519.6</v>
      </c>
      <c r="F28" s="31">
        <f t="shared" si="7"/>
        <v>-31618.4</v>
      </c>
      <c r="G28" s="31">
        <f t="shared" si="7"/>
        <v>-47612.4</v>
      </c>
      <c r="H28" s="31">
        <f t="shared" si="7"/>
        <v>-9948.4</v>
      </c>
      <c r="I28" s="31">
        <f t="shared" si="7"/>
        <v>-44932.8</v>
      </c>
      <c r="J28" s="31">
        <f t="shared" si="7"/>
        <v>-43480.8</v>
      </c>
      <c r="K28" s="31">
        <f t="shared" si="7"/>
        <v>-38390</v>
      </c>
      <c r="L28" s="31">
        <f t="shared" si="7"/>
        <v>-32775.6</v>
      </c>
      <c r="M28" s="31">
        <f t="shared" si="7"/>
        <v>-15584.8</v>
      </c>
      <c r="N28" s="31">
        <f t="shared" si="7"/>
        <v>-14467.2</v>
      </c>
      <c r="O28" s="31">
        <f t="shared" si="7"/>
        <v>-439005.6</v>
      </c>
    </row>
    <row r="29" spans="1:26" ht="18.75" customHeight="1">
      <c r="A29" s="27" t="s">
        <v>41</v>
      </c>
      <c r="B29" s="16">
        <f>ROUND((-B9)*$G$3,2)</f>
        <v>-58942.4</v>
      </c>
      <c r="C29" s="16">
        <f aca="true" t="shared" si="8" ref="C29:N29">ROUND((-C9)*$G$3,2)</f>
        <v>-49372.4</v>
      </c>
      <c r="D29" s="16">
        <f t="shared" si="8"/>
        <v>-44360.8</v>
      </c>
      <c r="E29" s="16">
        <f t="shared" si="8"/>
        <v>-7519.6</v>
      </c>
      <c r="F29" s="16">
        <f t="shared" si="8"/>
        <v>-31618.4</v>
      </c>
      <c r="G29" s="16">
        <f t="shared" si="8"/>
        <v>-47612.4</v>
      </c>
      <c r="H29" s="16">
        <f t="shared" si="8"/>
        <v>-9948.4</v>
      </c>
      <c r="I29" s="16">
        <f t="shared" si="8"/>
        <v>-44932.8</v>
      </c>
      <c r="J29" s="16">
        <f t="shared" si="8"/>
        <v>-43480.8</v>
      </c>
      <c r="K29" s="16">
        <f t="shared" si="8"/>
        <v>-38390</v>
      </c>
      <c r="L29" s="16">
        <f t="shared" si="8"/>
        <v>-32775.6</v>
      </c>
      <c r="M29" s="16">
        <f t="shared" si="8"/>
        <v>-15584.8</v>
      </c>
      <c r="N29" s="16">
        <f t="shared" si="8"/>
        <v>-14467.2</v>
      </c>
      <c r="O29" s="32">
        <f aca="true" t="shared" si="9" ref="O29:O46">SUM(B29:N29)</f>
        <v>-439005.6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930750.42</v>
      </c>
      <c r="C44" s="36">
        <f t="shared" si="11"/>
        <v>703074</v>
      </c>
      <c r="D44" s="36">
        <f t="shared" si="11"/>
        <v>581112.3099999999</v>
      </c>
      <c r="E44" s="36">
        <f t="shared" si="11"/>
        <v>179874.04</v>
      </c>
      <c r="F44" s="36">
        <f t="shared" si="11"/>
        <v>627458.03</v>
      </c>
      <c r="G44" s="36">
        <f t="shared" si="11"/>
        <v>866868.54</v>
      </c>
      <c r="H44" s="36">
        <f t="shared" si="11"/>
        <v>181837.30000000005</v>
      </c>
      <c r="I44" s="36">
        <f t="shared" si="11"/>
        <v>654691.5199999999</v>
      </c>
      <c r="J44" s="36">
        <f t="shared" si="11"/>
        <v>662684.99</v>
      </c>
      <c r="K44" s="36">
        <f t="shared" si="11"/>
        <v>825622.4199999999</v>
      </c>
      <c r="L44" s="36">
        <f t="shared" si="11"/>
        <v>741003.8999999999</v>
      </c>
      <c r="M44" s="36">
        <f t="shared" si="11"/>
        <v>408061.54</v>
      </c>
      <c r="N44" s="36">
        <f t="shared" si="11"/>
        <v>222588.02</v>
      </c>
      <c r="O44" s="36">
        <f>SUM(B44:N44)</f>
        <v>7585627.029999998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930750.4099999999</v>
      </c>
      <c r="C50" s="51">
        <f t="shared" si="12"/>
        <v>703074</v>
      </c>
      <c r="D50" s="51">
        <f t="shared" si="12"/>
        <v>581112.32</v>
      </c>
      <c r="E50" s="51">
        <f t="shared" si="12"/>
        <v>179874.04</v>
      </c>
      <c r="F50" s="51">
        <f t="shared" si="12"/>
        <v>627458.02</v>
      </c>
      <c r="G50" s="51">
        <f t="shared" si="12"/>
        <v>866868.54</v>
      </c>
      <c r="H50" s="51">
        <f t="shared" si="12"/>
        <v>181837.3</v>
      </c>
      <c r="I50" s="51">
        <f t="shared" si="12"/>
        <v>654691.52</v>
      </c>
      <c r="J50" s="51">
        <f t="shared" si="12"/>
        <v>662684.99</v>
      </c>
      <c r="K50" s="51">
        <f t="shared" si="12"/>
        <v>825622.43</v>
      </c>
      <c r="L50" s="51">
        <f t="shared" si="12"/>
        <v>741003.9</v>
      </c>
      <c r="M50" s="51">
        <f t="shared" si="12"/>
        <v>408061.54</v>
      </c>
      <c r="N50" s="51">
        <f t="shared" si="12"/>
        <v>222588.02</v>
      </c>
      <c r="O50" s="36">
        <f t="shared" si="12"/>
        <v>7585627.03</v>
      </c>
      <c r="Q50"/>
    </row>
    <row r="51" spans="1:18" ht="18.75" customHeight="1">
      <c r="A51" s="26" t="s">
        <v>59</v>
      </c>
      <c r="B51" s="51">
        <v>778763.97</v>
      </c>
      <c r="C51" s="51">
        <v>516584.2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1295348.17</v>
      </c>
      <c r="P51"/>
      <c r="Q51"/>
      <c r="R51" s="43"/>
    </row>
    <row r="52" spans="1:16" ht="18.75" customHeight="1">
      <c r="A52" s="26" t="s">
        <v>60</v>
      </c>
      <c r="B52" s="51">
        <v>151986.44</v>
      </c>
      <c r="C52" s="51">
        <v>186489.8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338476.24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581112.32</v>
      </c>
      <c r="E53" s="52">
        <v>0</v>
      </c>
      <c r="F53" s="52">
        <v>0</v>
      </c>
      <c r="G53" s="52">
        <v>0</v>
      </c>
      <c r="H53" s="51">
        <v>181837.3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762949.6199999999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179874.04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179874.04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627458.02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627458.02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866868.54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866868.54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654691.52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654691.52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662684.99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662684.99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825622.43</v>
      </c>
      <c r="L59" s="31">
        <v>741003.9</v>
      </c>
      <c r="M59" s="52">
        <v>0</v>
      </c>
      <c r="N59" s="52">
        <v>0</v>
      </c>
      <c r="O59" s="36">
        <f t="shared" si="13"/>
        <v>1566626.33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408061.54</v>
      </c>
      <c r="N60" s="52">
        <v>0</v>
      </c>
      <c r="O60" s="36">
        <f t="shared" si="13"/>
        <v>408061.54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222588.02</v>
      </c>
      <c r="O61" s="55">
        <f t="shared" si="13"/>
        <v>222588.02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2020-09-04T13:51:15Z</dcterms:modified>
  <cp:category/>
  <cp:version/>
  <cp:contentType/>
  <cp:contentStatus/>
</cp:coreProperties>
</file>