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<sst xmlns="http://schemas.openxmlformats.org/spreadsheetml/2006/main" count="79" uniqueCount="76">
  <si>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</si>
  <si>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</si>
  <si>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</si>
  <si>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</si>
  <si>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</si>
  <si>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</si>
  <si>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</si>
  <si>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</si>
  <si>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</si>
  <si>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</si>
  <si>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</si>
  <si>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</si>
  <si>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</si>
  <si>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</si>
  <si>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</si>
  <si>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</si>
  <si>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</si>
  <si>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</si>
  <si>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</si>
  <si>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</si>
  <si>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</si>
  <si>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</si>
  <si>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</si>
  <si>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</si>
  <si>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</si>
  <si>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</si>
  <si>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</si>
  <si>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</si>
  <si>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</si>
  <si>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</si>
  <si>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</si>
  <si>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</si>
  <si>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</si>
  <si>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</si>
  <si>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</si>
  <si>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</si>
  <si>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</si>
  <si>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</si>
  <si>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</si>
  <si>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</si>
  <si>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</si>
  <si>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</si>
  <si>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</si>
  <si>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</si>
  <si>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</si>
  <si>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</si>
  <si>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</si>
  <si>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</si>
  <si>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</si>
  <si>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</si>
  <si>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</si>
  <si>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</si>
  <si>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</si>
  <si>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</si>
  <si>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</si>
  <si>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</si>
  <si>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</si>
  <si>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</si>
  <si>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</si>
  <si>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</si>
  <si>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</si>
  <si>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</si>
  <si>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</si>
  <si>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</si>
  <si>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</si>
  <si>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</si>
  <si>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</si>
  <si>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</si>
  <si>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</si>
  <si>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</si>
  <si>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</si>
  <si>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</si>
  <si>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</si>
  <si>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24/08/20 - VENCIMENTO 31/08/20</t>
  </si>
  <si>
    <t>5.3. Revisão de Remuneração pelo Transporte Coletivo (1)</t>
  </si>
  <si>
    <t>Nota: (1) Revisões de remuneração da rede da madrugada e ALA32, mês de julho/20; revisão de remuneração de guincho, lote D1 e D2, de 30/12/19 a 16/02/20, e lote D9, de 11/03 a 23/08/20;   e revisão de remuneração dos aposentados, mês de junho e julho/20 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</si>
</sst>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6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25" fillId="0" borderId="0" xfId="0" applyNumberFormat="1" applyFont="1" applyAlignment="1">
      <alignment vertical="center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259127</v>
      </c>
      <c r="C7" s="9">
        <f t="shared" si="0"/>
        <v>181148</v>
      </c>
      <c r="D7" s="9">
        <f t="shared" si="0"/>
        <v>202214</v>
      </c>
      <c r="E7" s="9">
        <f t="shared" si="0"/>
        <v>41993</v>
      </c>
      <c r="F7" s="9">
        <f t="shared" si="0"/>
        <v>136732</v>
      </c>
      <c r="G7" s="9">
        <f t="shared" si="0"/>
        <v>220534</v>
      </c>
      <c r="H7" s="9">
        <f t="shared" si="0"/>
        <v>36551</v>
      </c>
      <c r="I7" s="9">
        <f t="shared" si="0"/>
        <v>182684</v>
      </c>
      <c r="J7" s="9">
        <f t="shared" si="0"/>
        <v>166309</v>
      </c>
      <c r="K7" s="9">
        <f t="shared" si="0"/>
        <v>226081</v>
      </c>
      <c r="L7" s="9">
        <f t="shared" si="0"/>
        <v>179216</v>
      </c>
      <c r="M7" s="9">
        <f t="shared" si="0"/>
        <v>76277</v>
      </c>
      <c r="N7" s="9">
        <f t="shared" si="0"/>
        <v>52729</v>
      </c>
      <c r="O7" s="9">
        <f t="shared" si="0"/>
        <v>1961595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12541</v>
      </c>
      <c r="C8" s="11">
        <f t="shared" si="1"/>
        <v>11178</v>
      </c>
      <c r="D8" s="11">
        <f t="shared" si="1"/>
        <v>9528</v>
      </c>
      <c r="E8" s="11">
        <f t="shared" si="1"/>
        <v>1633</v>
      </c>
      <c r="F8" s="11">
        <f t="shared" si="1"/>
        <v>6140</v>
      </c>
      <c r="G8" s="11">
        <f t="shared" si="1"/>
        <v>10192</v>
      </c>
      <c r="H8" s="11">
        <f t="shared" si="1"/>
        <v>2178</v>
      </c>
      <c r="I8" s="11">
        <f t="shared" si="1"/>
        <v>10814</v>
      </c>
      <c r="J8" s="11">
        <f t="shared" si="1"/>
        <v>9364</v>
      </c>
      <c r="K8" s="11">
        <f t="shared" si="1"/>
        <v>8219</v>
      </c>
      <c r="L8" s="11">
        <f t="shared" si="1"/>
        <v>7271</v>
      </c>
      <c r="M8" s="11">
        <f t="shared" si="1"/>
        <v>3332</v>
      </c>
      <c r="N8" s="11">
        <f t="shared" si="1"/>
        <v>3224</v>
      </c>
      <c r="O8" s="11">
        <f t="shared" si="1"/>
        <v>95614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12541</v>
      </c>
      <c r="C9" s="11">
        <v>11178</v>
      </c>
      <c r="D9" s="11">
        <v>9528</v>
      </c>
      <c r="E9" s="11">
        <v>1633</v>
      </c>
      <c r="F9" s="11">
        <v>6140</v>
      </c>
      <c r="G9" s="11">
        <v>10192</v>
      </c>
      <c r="H9" s="11">
        <v>2178</v>
      </c>
      <c r="I9" s="11">
        <v>10814</v>
      </c>
      <c r="J9" s="11">
        <v>9364</v>
      </c>
      <c r="K9" s="11">
        <v>8213</v>
      </c>
      <c r="L9" s="11">
        <v>7271</v>
      </c>
      <c r="M9" s="11">
        <v>3331</v>
      </c>
      <c r="N9" s="11">
        <v>3224</v>
      </c>
      <c r="O9" s="11">
        <f>SUM(B9:N9)</f>
        <v>95607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6</v>
      </c>
      <c r="L10" s="13">
        <v>0</v>
      </c>
      <c r="M10" s="13">
        <v>1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246586</v>
      </c>
      <c r="C11" s="13">
        <v>169970</v>
      </c>
      <c r="D11" s="13">
        <v>192686</v>
      </c>
      <c r="E11" s="13">
        <v>40360</v>
      </c>
      <c r="F11" s="13">
        <v>130592</v>
      </c>
      <c r="G11" s="13">
        <v>210342</v>
      </c>
      <c r="H11" s="13">
        <v>34373</v>
      </c>
      <c r="I11" s="13">
        <v>171870</v>
      </c>
      <c r="J11" s="13">
        <v>156945</v>
      </c>
      <c r="K11" s="13">
        <v>217862</v>
      </c>
      <c r="L11" s="13">
        <v>171945</v>
      </c>
      <c r="M11" s="13">
        <v>72945</v>
      </c>
      <c r="N11" s="13">
        <v>49505</v>
      </c>
      <c r="O11" s="11">
        <f>SUM(B11:N11)</f>
        <v>1865981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1.688838611718884</v>
      </c>
      <c r="C15" s="19">
        <v>1.771444301121962</v>
      </c>
      <c r="D15" s="19">
        <v>1.539861169321168</v>
      </c>
      <c r="E15" s="19">
        <v>1.26222126094012</v>
      </c>
      <c r="F15" s="19">
        <v>2.201595616096293</v>
      </c>
      <c r="G15" s="19">
        <v>2.278090540948531</v>
      </c>
      <c r="H15" s="19">
        <v>1.923779774266365</v>
      </c>
      <c r="I15" s="19">
        <v>1.720116908515991</v>
      </c>
      <c r="J15" s="19">
        <v>1.864963881530252</v>
      </c>
      <c r="K15" s="19">
        <v>1.72874132301069</v>
      </c>
      <c r="L15" s="19">
        <v>1.739029392722002</v>
      </c>
      <c r="M15" s="19">
        <v>1.901515863283574</v>
      </c>
      <c r="N15" s="19">
        <v>1.715112641129963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1005923.8200000001</v>
      </c>
      <c r="C17" s="24">
        <f aca="true" t="shared" si="2" ref="C17:N17">C18+C19+C20+C21+C22+C23+C24+C25</f>
        <v>771445.2199999999</v>
      </c>
      <c r="D17" s="24">
        <f t="shared" si="2"/>
        <v>623366.28</v>
      </c>
      <c r="E17" s="24">
        <f t="shared" si="2"/>
        <v>187356</v>
      </c>
      <c r="F17" s="24">
        <f t="shared" si="2"/>
        <v>704485.3600000001</v>
      </c>
      <c r="G17" s="24">
        <f t="shared" si="2"/>
        <v>968841.4999999999</v>
      </c>
      <c r="H17" s="24">
        <f t="shared" si="2"/>
        <v>176372.96000000002</v>
      </c>
      <c r="I17" s="24">
        <f t="shared" si="2"/>
        <v>739569.66</v>
      </c>
      <c r="J17" s="24">
        <f t="shared" si="2"/>
        <v>727792.0900000001</v>
      </c>
      <c r="K17" s="24">
        <f t="shared" si="2"/>
        <v>883986.21</v>
      </c>
      <c r="L17" s="24">
        <f t="shared" si="2"/>
        <v>804559.5499999999</v>
      </c>
      <c r="M17" s="24">
        <f t="shared" si="2"/>
        <v>434858.44</v>
      </c>
      <c r="N17" s="24">
        <f t="shared" si="2"/>
        <v>238418.16999999998</v>
      </c>
      <c r="O17" s="24">
        <f>O18+O19+O20+O21+O22+O23+O24+O25</f>
        <v>8266975.259999999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578941.54</v>
      </c>
      <c r="C18" s="30">
        <f t="shared" si="3"/>
        <v>417999.01</v>
      </c>
      <c r="D18" s="30">
        <f t="shared" si="3"/>
        <v>409119.36</v>
      </c>
      <c r="E18" s="30">
        <f t="shared" si="3"/>
        <v>145341.97</v>
      </c>
      <c r="F18" s="30">
        <f t="shared" si="3"/>
        <v>320527.15</v>
      </c>
      <c r="G18" s="30">
        <f t="shared" si="3"/>
        <v>424991.07</v>
      </c>
      <c r="H18" s="30">
        <f t="shared" si="3"/>
        <v>94444.13</v>
      </c>
      <c r="I18" s="30">
        <f t="shared" si="3"/>
        <v>418200.21</v>
      </c>
      <c r="J18" s="30">
        <f t="shared" si="3"/>
        <v>383192.57</v>
      </c>
      <c r="K18" s="30">
        <f t="shared" si="3"/>
        <v>492720.93</v>
      </c>
      <c r="L18" s="30">
        <f t="shared" si="3"/>
        <v>444527.37</v>
      </c>
      <c r="M18" s="30">
        <f t="shared" si="3"/>
        <v>218571.74</v>
      </c>
      <c r="N18" s="30">
        <f t="shared" si="3"/>
        <v>136547.02</v>
      </c>
      <c r="O18" s="30">
        <f aca="true" t="shared" si="4" ref="O18:O25">SUM(B18:N18)</f>
        <v>4485124.069999999</v>
      </c>
    </row>
    <row r="19" spans="1:23" ht="18.75" customHeight="1">
      <c r="A19" s="26" t="s">
        <v>35</v>
      </c>
      <c r="B19" s="30">
        <f>IF(B15&lt;&gt;0,ROUND((B15-1)*B18,2),0)</f>
        <v>398797.29</v>
      </c>
      <c r="C19" s="30">
        <f aca="true" t="shared" si="5" ref="C19:N19">IF(C15&lt;&gt;0,ROUND((C15-1)*C18,2),0)</f>
        <v>322462.95</v>
      </c>
      <c r="D19" s="30">
        <f t="shared" si="5"/>
        <v>220867.66</v>
      </c>
      <c r="E19" s="30">
        <f t="shared" si="5"/>
        <v>38111.75</v>
      </c>
      <c r="F19" s="30">
        <f t="shared" si="5"/>
        <v>385144.02</v>
      </c>
      <c r="G19" s="30">
        <f t="shared" si="5"/>
        <v>543177.07</v>
      </c>
      <c r="H19" s="30">
        <f t="shared" si="5"/>
        <v>87245.58</v>
      </c>
      <c r="I19" s="30">
        <f t="shared" si="5"/>
        <v>301153.04</v>
      </c>
      <c r="J19" s="30">
        <f t="shared" si="5"/>
        <v>331447.73</v>
      </c>
      <c r="K19" s="30">
        <f t="shared" si="5"/>
        <v>359066.1</v>
      </c>
      <c r="L19" s="30">
        <f t="shared" si="5"/>
        <v>328518.79</v>
      </c>
      <c r="M19" s="30">
        <f t="shared" si="5"/>
        <v>197045.89</v>
      </c>
      <c r="N19" s="30">
        <f t="shared" si="5"/>
        <v>97646.5</v>
      </c>
      <c r="O19" s="30">
        <f t="shared" si="4"/>
        <v>3610684.37</v>
      </c>
      <c r="W19" s="62"/>
    </row>
    <row r="20" spans="1:15" ht="18.75" customHeight="1">
      <c r="A20" s="26" t="s">
        <v>36</v>
      </c>
      <c r="B20" s="30">
        <v>32423.72</v>
      </c>
      <c r="C20" s="30">
        <v>23571.07</v>
      </c>
      <c r="D20" s="30">
        <v>10465.92</v>
      </c>
      <c r="E20" s="30">
        <v>5191.53</v>
      </c>
      <c r="F20" s="30">
        <v>13834.3</v>
      </c>
      <c r="G20" s="30">
        <v>21315.7</v>
      </c>
      <c r="H20" s="30">
        <v>3036.26</v>
      </c>
      <c r="I20" s="30">
        <v>13944.83</v>
      </c>
      <c r="J20" s="30">
        <v>21555.02</v>
      </c>
      <c r="K20" s="30">
        <v>31493.48</v>
      </c>
      <c r="L20" s="30">
        <v>28777.9</v>
      </c>
      <c r="M20" s="30">
        <v>11509.44</v>
      </c>
      <c r="N20" s="30">
        <v>6153.25</v>
      </c>
      <c r="O20" s="30">
        <f t="shared" si="4"/>
        <v>223272.42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13238.6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0</v>
      </c>
      <c r="C23" s="30">
        <v>-375.65</v>
      </c>
      <c r="D23" s="30">
        <v>-2525.16</v>
      </c>
      <c r="E23" s="30">
        <v>-71.87</v>
      </c>
      <c r="F23" s="30">
        <v>-934.44</v>
      </c>
      <c r="G23" s="30">
        <v>-252.09</v>
      </c>
      <c r="H23" s="30">
        <v>-1710.45</v>
      </c>
      <c r="I23" s="30">
        <v>-533.12</v>
      </c>
      <c r="J23" s="30">
        <v>-1003.47</v>
      </c>
      <c r="K23" s="30">
        <v>0</v>
      </c>
      <c r="L23" s="30">
        <v>-1063.16</v>
      </c>
      <c r="M23" s="30">
        <v>0</v>
      </c>
      <c r="N23" s="30">
        <v>-262.6</v>
      </c>
      <c r="O23" s="30">
        <f t="shared" si="4"/>
        <v>-8732.01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-43598.97</v>
      </c>
      <c r="C24" s="30">
        <v>-31898.88</v>
      </c>
      <c r="D24" s="30">
        <v>-27360.23</v>
      </c>
      <c r="E24" s="30">
        <v>-8088.43</v>
      </c>
      <c r="F24" s="30">
        <v>-29979.31</v>
      </c>
      <c r="G24" s="30">
        <v>-39587.97</v>
      </c>
      <c r="H24" s="30">
        <v>-6642.56</v>
      </c>
      <c r="I24" s="30">
        <v>-29730.84</v>
      </c>
      <c r="J24" s="30">
        <v>-30785.26</v>
      </c>
      <c r="K24" s="30">
        <v>-36465.64</v>
      </c>
      <c r="L24" s="30">
        <v>-33276.72</v>
      </c>
      <c r="M24" s="30">
        <v>-17969.65</v>
      </c>
      <c r="N24" s="30">
        <v>-10215.15</v>
      </c>
      <c r="O24" s="30">
        <f t="shared" si="4"/>
        <v>-345599.6100000001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17873.86</v>
      </c>
      <c r="H25" s="30">
        <v>0</v>
      </c>
      <c r="I25" s="30">
        <v>36535.54</v>
      </c>
      <c r="J25" s="30">
        <v>22061.64</v>
      </c>
      <c r="K25" s="30">
        <v>35847.48</v>
      </c>
      <c r="L25" s="30">
        <v>35751.51</v>
      </c>
      <c r="M25" s="30">
        <v>25701.02</v>
      </c>
      <c r="N25" s="30">
        <v>7225.29</v>
      </c>
      <c r="O25" s="30">
        <f t="shared" si="4"/>
        <v>288987.42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121956.94</v>
      </c>
      <c r="C27" s="30">
        <f>+C28+C30+C41+C42+C45-C46</f>
        <v>107418.94000000002</v>
      </c>
      <c r="D27" s="30">
        <f t="shared" si="6"/>
        <v>-26536.449999999997</v>
      </c>
      <c r="E27" s="30">
        <f t="shared" si="6"/>
        <v>4244.71</v>
      </c>
      <c r="F27" s="30">
        <f t="shared" si="6"/>
        <v>-2273.630000000001</v>
      </c>
      <c r="G27" s="30">
        <f t="shared" si="6"/>
        <v>11413.599999999999</v>
      </c>
      <c r="H27" s="30">
        <f t="shared" si="6"/>
        <v>-8189.610000000001</v>
      </c>
      <c r="I27" s="30">
        <f t="shared" si="6"/>
        <v>-18440.19</v>
      </c>
      <c r="J27" s="30">
        <f t="shared" si="6"/>
        <v>205008.15</v>
      </c>
      <c r="K27" s="30">
        <f t="shared" si="6"/>
        <v>3828.4100000000035</v>
      </c>
      <c r="L27" s="30">
        <f t="shared" si="6"/>
        <v>33341.51</v>
      </c>
      <c r="M27" s="30">
        <f t="shared" si="6"/>
        <v>22582.64</v>
      </c>
      <c r="N27" s="30">
        <f t="shared" si="6"/>
        <v>-1025.3900000000012</v>
      </c>
      <c r="O27" s="30">
        <f t="shared" si="6"/>
        <v>453329.62999999995</v>
      </c>
    </row>
    <row r="28" spans="1:15" ht="18.75" customHeight="1">
      <c r="A28" s="26" t="s">
        <v>40</v>
      </c>
      <c r="B28" s="31">
        <f>+B29</f>
        <v>-55180.4</v>
      </c>
      <c r="C28" s="31">
        <f>+C29</f>
        <v>-49183.2</v>
      </c>
      <c r="D28" s="31">
        <f aca="true" t="shared" si="7" ref="D28:O28">+D29</f>
        <v>-41923.2</v>
      </c>
      <c r="E28" s="31">
        <f t="shared" si="7"/>
        <v>-7185.2</v>
      </c>
      <c r="F28" s="31">
        <f t="shared" si="7"/>
        <v>-27016</v>
      </c>
      <c r="G28" s="31">
        <f t="shared" si="7"/>
        <v>-44844.8</v>
      </c>
      <c r="H28" s="31">
        <f t="shared" si="7"/>
        <v>-9583.2</v>
      </c>
      <c r="I28" s="31">
        <f t="shared" si="7"/>
        <v>-47581.6</v>
      </c>
      <c r="J28" s="31">
        <f t="shared" si="7"/>
        <v>-41201.6</v>
      </c>
      <c r="K28" s="31">
        <f t="shared" si="7"/>
        <v>-36137.2</v>
      </c>
      <c r="L28" s="31">
        <f t="shared" si="7"/>
        <v>-31992.4</v>
      </c>
      <c r="M28" s="31">
        <f t="shared" si="7"/>
        <v>-14656.4</v>
      </c>
      <c r="N28" s="31">
        <f t="shared" si="7"/>
        <v>-14185.6</v>
      </c>
      <c r="O28" s="31">
        <f t="shared" si="7"/>
        <v>-420670.8</v>
      </c>
    </row>
    <row r="29" spans="1:26" ht="18.75" customHeight="1">
      <c r="A29" s="27" t="s">
        <v>41</v>
      </c>
      <c r="B29" s="16">
        <f>ROUND((-B9)*$G$3,2)</f>
        <v>-55180.4</v>
      </c>
      <c r="C29" s="16">
        <f aca="true" t="shared" si="8" ref="C29:N29">ROUND((-C9)*$G$3,2)</f>
        <v>-49183.2</v>
      </c>
      <c r="D29" s="16">
        <f t="shared" si="8"/>
        <v>-41923.2</v>
      </c>
      <c r="E29" s="16">
        <f t="shared" si="8"/>
        <v>-7185.2</v>
      </c>
      <c r="F29" s="16">
        <f t="shared" si="8"/>
        <v>-27016</v>
      </c>
      <c r="G29" s="16">
        <f t="shared" si="8"/>
        <v>-44844.8</v>
      </c>
      <c r="H29" s="16">
        <f t="shared" si="8"/>
        <v>-9583.2</v>
      </c>
      <c r="I29" s="16">
        <f t="shared" si="8"/>
        <v>-47581.6</v>
      </c>
      <c r="J29" s="16">
        <f t="shared" si="8"/>
        <v>-41201.6</v>
      </c>
      <c r="K29" s="16">
        <f t="shared" si="8"/>
        <v>-36137.2</v>
      </c>
      <c r="L29" s="16">
        <f t="shared" si="8"/>
        <v>-31992.4</v>
      </c>
      <c r="M29" s="16">
        <f t="shared" si="8"/>
        <v>-14656.4</v>
      </c>
      <c r="N29" s="16">
        <f t="shared" si="8"/>
        <v>-14185.6</v>
      </c>
      <c r="O29" s="32">
        <f aca="true" t="shared" si="9" ref="O29:O46">SUM(B29:N29)</f>
        <v>-420670.8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177137.34</v>
      </c>
      <c r="C41" s="35">
        <v>156602.14</v>
      </c>
      <c r="D41" s="35">
        <v>15386.75</v>
      </c>
      <c r="E41" s="35">
        <v>11429.91</v>
      </c>
      <c r="F41" s="35">
        <v>24742.37</v>
      </c>
      <c r="G41" s="35">
        <v>56258.4</v>
      </c>
      <c r="H41" s="35">
        <v>1393.59</v>
      </c>
      <c r="I41" s="35">
        <v>29141.41</v>
      </c>
      <c r="J41" s="35">
        <v>246209.75</v>
      </c>
      <c r="K41" s="35">
        <v>39965.61</v>
      </c>
      <c r="L41" s="35">
        <v>65333.91</v>
      </c>
      <c r="M41" s="35">
        <v>37239.04</v>
      </c>
      <c r="N41" s="35">
        <v>13160.21</v>
      </c>
      <c r="O41" s="33">
        <f t="shared" si="9"/>
        <v>874000.4299999999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1127880.76</v>
      </c>
      <c r="C44" s="36">
        <f t="shared" si="11"/>
        <v>878864.1599999999</v>
      </c>
      <c r="D44" s="36">
        <f t="shared" si="11"/>
        <v>596829.8300000001</v>
      </c>
      <c r="E44" s="36">
        <f t="shared" si="11"/>
        <v>191600.71</v>
      </c>
      <c r="F44" s="36">
        <f t="shared" si="11"/>
        <v>702211.7300000001</v>
      </c>
      <c r="G44" s="36">
        <f t="shared" si="11"/>
        <v>980255.0999999999</v>
      </c>
      <c r="H44" s="36">
        <f t="shared" si="11"/>
        <v>168183.35000000003</v>
      </c>
      <c r="I44" s="36">
        <f t="shared" si="11"/>
        <v>721129.4700000001</v>
      </c>
      <c r="J44" s="36">
        <f t="shared" si="11"/>
        <v>932800.2400000001</v>
      </c>
      <c r="K44" s="36">
        <f t="shared" si="11"/>
        <v>887814.62</v>
      </c>
      <c r="L44" s="36">
        <f t="shared" si="11"/>
        <v>837901.0599999999</v>
      </c>
      <c r="M44" s="36">
        <f t="shared" si="11"/>
        <v>457441.08</v>
      </c>
      <c r="N44" s="36">
        <f t="shared" si="11"/>
        <v>237392.77999999997</v>
      </c>
      <c r="O44" s="36">
        <f>SUM(B44:N44)</f>
        <v>8720304.889999999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68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69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56</v>
      </c>
      <c r="B50" s="51">
        <f aca="true" t="shared" si="12" ref="B50:O50">SUM(B51:B61)</f>
        <v>1127880.77</v>
      </c>
      <c r="C50" s="51">
        <f t="shared" si="12"/>
        <v>878864.1699999999</v>
      </c>
      <c r="D50" s="51">
        <f t="shared" si="12"/>
        <v>596829.83</v>
      </c>
      <c r="E50" s="51">
        <f t="shared" si="12"/>
        <v>191600.72</v>
      </c>
      <c r="F50" s="51">
        <f t="shared" si="12"/>
        <v>702211.74</v>
      </c>
      <c r="G50" s="51">
        <f t="shared" si="12"/>
        <v>980255.1</v>
      </c>
      <c r="H50" s="51">
        <f t="shared" si="12"/>
        <v>168183.34</v>
      </c>
      <c r="I50" s="51">
        <f t="shared" si="12"/>
        <v>721129.48</v>
      </c>
      <c r="J50" s="51">
        <f t="shared" si="12"/>
        <v>932800.24</v>
      </c>
      <c r="K50" s="51">
        <f t="shared" si="12"/>
        <v>887814.62</v>
      </c>
      <c r="L50" s="51">
        <f t="shared" si="12"/>
        <v>837901.06</v>
      </c>
      <c r="M50" s="51">
        <f t="shared" si="12"/>
        <v>457441.09</v>
      </c>
      <c r="N50" s="51">
        <f t="shared" si="12"/>
        <v>237392.78</v>
      </c>
      <c r="O50" s="36">
        <f t="shared" si="12"/>
        <v>8720304.94</v>
      </c>
      <c r="Q50"/>
    </row>
    <row r="51" spans="1:18" ht="18.75" customHeight="1">
      <c r="A51" s="26" t="s">
        <v>57</v>
      </c>
      <c r="B51" s="51">
        <v>942382.17</v>
      </c>
      <c r="C51" s="51">
        <v>643153.11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1585535.28</v>
      </c>
      <c r="P51"/>
      <c r="Q51"/>
      <c r="R51" s="43"/>
    </row>
    <row r="52" spans="1:16" ht="18.75" customHeight="1">
      <c r="A52" s="26" t="s">
        <v>58</v>
      </c>
      <c r="B52" s="51">
        <v>185498.6</v>
      </c>
      <c r="C52" s="51">
        <v>235711.06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421209.66000000003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596829.83</v>
      </c>
      <c r="E53" s="52">
        <v>0</v>
      </c>
      <c r="F53" s="52">
        <v>0</v>
      </c>
      <c r="G53" s="52">
        <v>0</v>
      </c>
      <c r="H53" s="51">
        <v>168183.34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765013.1699999999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191600.72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191600.72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702211.74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702211.74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980255.1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980255.1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721129.48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721129.48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932800.24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932800.24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887814.62</v>
      </c>
      <c r="L59" s="31">
        <v>837901.06</v>
      </c>
      <c r="M59" s="52">
        <v>0</v>
      </c>
      <c r="N59" s="52">
        <v>0</v>
      </c>
      <c r="O59" s="36">
        <f t="shared" si="13"/>
        <v>1725715.6800000002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457441.09</v>
      </c>
      <c r="N60" s="52">
        <v>0</v>
      </c>
      <c r="O60" s="36">
        <f t="shared" si="13"/>
        <v>457441.09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237392.78</v>
      </c>
      <c r="O61" s="55">
        <f t="shared" si="13"/>
        <v>237392.78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2020-08-28T16:47:20Z</dcterms:modified>
  <cp:category/>
  <cp:version/>
  <cp:contentType/>
  <cp:contentStatus/>
</cp:coreProperties>
</file>