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<sst xmlns="http://schemas.openxmlformats.org/spreadsheetml/2006/main" count="79" uniqueCount="76">
  <si>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</si>
  <si>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</si>
  <si>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</si>
  <si>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</si>
  <si>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</si>
  <si>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</si>
  <si>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</si>
  <si>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</si>
  <si>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</si>
  <si>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</si>
  <si>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</si>
  <si>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</si>
  <si>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</si>
  <si>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</si>
  <si>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</si>
  <si>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</si>
  <si>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</si>
  <si>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</si>
  <si>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</si>
  <si>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</si>
  <si>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</si>
  <si>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</si>
  <si>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</si>
  <si>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</si>
  <si>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</si>
  <si>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</si>
  <si>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</si>
  <si>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</si>
  <si>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</si>
  <si>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</si>
  <si>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</si>
  <si>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</si>
  <si>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</si>
  <si>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</si>
  <si>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</si>
  <si>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</si>
  <si>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</si>
  <si>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</si>
  <si>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</si>
  <si>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</si>
  <si>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</si>
  <si>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</si>
  <si>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</si>
  <si>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</si>
  <si>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</si>
  <si>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</si>
  <si>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</si>
  <si>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</si>
  <si>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</si>
  <si>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</si>
  <si>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</si>
  <si>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</si>
  <si>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</si>
  <si>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</si>
  <si>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</si>
  <si>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</si>
  <si>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</si>
  <si>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</si>
  <si>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</si>
  <si>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</si>
  <si>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</si>
  <si>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</si>
  <si>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</si>
  <si>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</si>
  <si>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</si>
  <si>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</si>
  <si>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</si>
  <si>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</si>
  <si>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</si>
  <si>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</si>
  <si>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</si>
  <si>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</si>
  <si>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</si>
  <si>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</si>
  <si>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</si>
  <si>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22/08/20 - VENCIMENTO 28/08/20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</si>
</sst>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177356</v>
      </c>
      <c r="C7" s="9">
        <f t="shared" si="0"/>
        <v>115700</v>
      </c>
      <c r="D7" s="9">
        <f t="shared" si="0"/>
        <v>146686</v>
      </c>
      <c r="E7" s="9">
        <f t="shared" si="0"/>
        <v>29213</v>
      </c>
      <c r="F7" s="9">
        <f t="shared" si="0"/>
        <v>84934</v>
      </c>
      <c r="G7" s="9">
        <f t="shared" si="0"/>
        <v>139391</v>
      </c>
      <c r="H7" s="9">
        <f t="shared" si="0"/>
        <v>21612</v>
      </c>
      <c r="I7" s="9">
        <f t="shared" si="0"/>
        <v>118436</v>
      </c>
      <c r="J7" s="9">
        <f t="shared" si="0"/>
        <v>107697</v>
      </c>
      <c r="K7" s="9">
        <f t="shared" si="0"/>
        <v>149505</v>
      </c>
      <c r="L7" s="9">
        <f t="shared" si="0"/>
        <v>123390</v>
      </c>
      <c r="M7" s="9">
        <f t="shared" si="0"/>
        <v>47611</v>
      </c>
      <c r="N7" s="9">
        <f t="shared" si="0"/>
        <v>31110</v>
      </c>
      <c r="O7" s="9">
        <f t="shared" si="0"/>
        <v>1292641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10420</v>
      </c>
      <c r="C8" s="11">
        <f t="shared" si="1"/>
        <v>8662</v>
      </c>
      <c r="D8" s="11">
        <f t="shared" si="1"/>
        <v>8859</v>
      </c>
      <c r="E8" s="11">
        <f t="shared" si="1"/>
        <v>1366</v>
      </c>
      <c r="F8" s="11">
        <f t="shared" si="1"/>
        <v>4635</v>
      </c>
      <c r="G8" s="11">
        <f t="shared" si="1"/>
        <v>7998</v>
      </c>
      <c r="H8" s="11">
        <f t="shared" si="1"/>
        <v>1516</v>
      </c>
      <c r="I8" s="11">
        <f t="shared" si="1"/>
        <v>8696</v>
      </c>
      <c r="J8" s="11">
        <f t="shared" si="1"/>
        <v>7213</v>
      </c>
      <c r="K8" s="11">
        <f t="shared" si="1"/>
        <v>6801</v>
      </c>
      <c r="L8" s="11">
        <f t="shared" si="1"/>
        <v>5798</v>
      </c>
      <c r="M8" s="11">
        <f t="shared" si="1"/>
        <v>2317</v>
      </c>
      <c r="N8" s="11">
        <f t="shared" si="1"/>
        <v>2241</v>
      </c>
      <c r="O8" s="11">
        <f t="shared" si="1"/>
        <v>76522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10420</v>
      </c>
      <c r="C9" s="11">
        <v>8662</v>
      </c>
      <c r="D9" s="11">
        <v>8859</v>
      </c>
      <c r="E9" s="11">
        <v>1366</v>
      </c>
      <c r="F9" s="11">
        <v>4635</v>
      </c>
      <c r="G9" s="11">
        <v>7998</v>
      </c>
      <c r="H9" s="11">
        <v>1515</v>
      </c>
      <c r="I9" s="11">
        <v>8696</v>
      </c>
      <c r="J9" s="11">
        <v>7213</v>
      </c>
      <c r="K9" s="11">
        <v>6795</v>
      </c>
      <c r="L9" s="11">
        <v>5798</v>
      </c>
      <c r="M9" s="11">
        <v>2313</v>
      </c>
      <c r="N9" s="11">
        <v>2241</v>
      </c>
      <c r="O9" s="11">
        <f>SUM(B9:N9)</f>
        <v>76511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0</v>
      </c>
      <c r="J10" s="13">
        <v>0</v>
      </c>
      <c r="K10" s="13">
        <v>6</v>
      </c>
      <c r="L10" s="13">
        <v>0</v>
      </c>
      <c r="M10" s="13">
        <v>4</v>
      </c>
      <c r="N10" s="13">
        <v>0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166936</v>
      </c>
      <c r="C11" s="13">
        <v>107038</v>
      </c>
      <c r="D11" s="13">
        <v>137827</v>
      </c>
      <c r="E11" s="13">
        <v>27847</v>
      </c>
      <c r="F11" s="13">
        <v>80299</v>
      </c>
      <c r="G11" s="13">
        <v>131393</v>
      </c>
      <c r="H11" s="13">
        <v>20096</v>
      </c>
      <c r="I11" s="13">
        <v>109740</v>
      </c>
      <c r="J11" s="13">
        <v>100484</v>
      </c>
      <c r="K11" s="13">
        <v>142704</v>
      </c>
      <c r="L11" s="13">
        <v>117592</v>
      </c>
      <c r="M11" s="13">
        <v>45294</v>
      </c>
      <c r="N11" s="13">
        <v>28869</v>
      </c>
      <c r="O11" s="11">
        <f>SUM(B11:N11)</f>
        <v>1216119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1.826066039101281</v>
      </c>
      <c r="C15" s="19">
        <v>1.859784383367134</v>
      </c>
      <c r="D15" s="19">
        <v>1.808580378038637</v>
      </c>
      <c r="E15" s="19">
        <v>1.374676023147243</v>
      </c>
      <c r="F15" s="19">
        <v>2.535560840862362</v>
      </c>
      <c r="G15" s="19">
        <v>2.179236102235772</v>
      </c>
      <c r="H15" s="19">
        <v>2.275924839511321</v>
      </c>
      <c r="I15" s="19">
        <v>1.879636246780667</v>
      </c>
      <c r="J15" s="19">
        <v>1.997763190484732</v>
      </c>
      <c r="K15" s="19">
        <v>1.828172753104953</v>
      </c>
      <c r="L15" s="19">
        <v>1.939568606051133</v>
      </c>
      <c r="M15" s="19">
        <v>1.988558024558326</v>
      </c>
      <c r="N15" s="19">
        <v>1.888747471100719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744242.8599999999</v>
      </c>
      <c r="C17" s="24">
        <f aca="true" t="shared" si="2" ref="C17:N17">C18+C19+C20+C21+C22+C23+C24+C25</f>
        <v>522060.30999999994</v>
      </c>
      <c r="D17" s="24">
        <f t="shared" si="2"/>
        <v>529220.39</v>
      </c>
      <c r="E17" s="24">
        <f t="shared" si="2"/>
        <v>142111.03000000003</v>
      </c>
      <c r="F17" s="24">
        <f t="shared" si="2"/>
        <v>500072.39</v>
      </c>
      <c r="G17" s="24">
        <f t="shared" si="2"/>
        <v>578652.39</v>
      </c>
      <c r="H17" s="24">
        <f t="shared" si="2"/>
        <v>121246.29999999999</v>
      </c>
      <c r="I17" s="24">
        <f t="shared" si="2"/>
        <v>527868.35</v>
      </c>
      <c r="J17" s="24">
        <f t="shared" si="2"/>
        <v>500747.97000000003</v>
      </c>
      <c r="K17" s="24">
        <f t="shared" si="2"/>
        <v>618841.9999999999</v>
      </c>
      <c r="L17" s="24">
        <f t="shared" si="2"/>
        <v>619662.01</v>
      </c>
      <c r="M17" s="24">
        <f t="shared" si="2"/>
        <v>285957.87</v>
      </c>
      <c r="N17" s="24">
        <f t="shared" si="2"/>
        <v>154041.83000000002</v>
      </c>
      <c r="O17" s="24">
        <f>O18+O19+O20+O21+O22+O23+O24+O25</f>
        <v>5844725.699999999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396248.78</v>
      </c>
      <c r="C18" s="30">
        <f t="shared" si="3"/>
        <v>266977.75</v>
      </c>
      <c r="D18" s="30">
        <f t="shared" si="3"/>
        <v>296775.12</v>
      </c>
      <c r="E18" s="30">
        <f t="shared" si="3"/>
        <v>101109.11</v>
      </c>
      <c r="F18" s="30">
        <f t="shared" si="3"/>
        <v>199102.28</v>
      </c>
      <c r="G18" s="30">
        <f t="shared" si="3"/>
        <v>268620.4</v>
      </c>
      <c r="H18" s="30">
        <f t="shared" si="3"/>
        <v>55843.25</v>
      </c>
      <c r="I18" s="30">
        <f t="shared" si="3"/>
        <v>271123.69</v>
      </c>
      <c r="J18" s="30">
        <f t="shared" si="3"/>
        <v>248144.66</v>
      </c>
      <c r="K18" s="30">
        <f t="shared" si="3"/>
        <v>325831.2</v>
      </c>
      <c r="L18" s="30">
        <f t="shared" si="3"/>
        <v>306056.56</v>
      </c>
      <c r="M18" s="30">
        <f t="shared" si="3"/>
        <v>136429.32</v>
      </c>
      <c r="N18" s="30">
        <f t="shared" si="3"/>
        <v>80562.46</v>
      </c>
      <c r="O18" s="30">
        <f aca="true" t="shared" si="4" ref="O18:O25">SUM(B18:N18)</f>
        <v>2952824.58</v>
      </c>
    </row>
    <row r="19" spans="1:23" ht="18.75" customHeight="1">
      <c r="A19" s="26" t="s">
        <v>35</v>
      </c>
      <c r="B19" s="30">
        <f>IF(B15&lt;&gt;0,ROUND((B15-1)*B18,2),0)</f>
        <v>327327.66</v>
      </c>
      <c r="C19" s="30">
        <f aca="true" t="shared" si="5" ref="C19:N19">IF(C15&lt;&gt;0,ROUND((C15-1)*C18,2),0)</f>
        <v>229543.3</v>
      </c>
      <c r="D19" s="30">
        <f t="shared" si="5"/>
        <v>239966.54</v>
      </c>
      <c r="E19" s="30">
        <f t="shared" si="5"/>
        <v>37883.16</v>
      </c>
      <c r="F19" s="30">
        <f t="shared" si="5"/>
        <v>305733.66</v>
      </c>
      <c r="G19" s="30">
        <f t="shared" si="5"/>
        <v>316766.87</v>
      </c>
      <c r="H19" s="30">
        <f t="shared" si="5"/>
        <v>71251.79</v>
      </c>
      <c r="I19" s="30">
        <f t="shared" si="5"/>
        <v>238490.23</v>
      </c>
      <c r="J19" s="30">
        <f t="shared" si="5"/>
        <v>247589.61</v>
      </c>
      <c r="K19" s="30">
        <f t="shared" si="5"/>
        <v>269844.52</v>
      </c>
      <c r="L19" s="30">
        <f t="shared" si="5"/>
        <v>287561.14</v>
      </c>
      <c r="M19" s="30">
        <f t="shared" si="5"/>
        <v>134868.3</v>
      </c>
      <c r="N19" s="30">
        <f t="shared" si="5"/>
        <v>71599.68</v>
      </c>
      <c r="O19" s="30">
        <f t="shared" si="4"/>
        <v>2778426.46</v>
      </c>
      <c r="W19" s="62"/>
    </row>
    <row r="20" spans="1:15" ht="18.75" customHeight="1">
      <c r="A20" s="26" t="s">
        <v>36</v>
      </c>
      <c r="B20" s="30">
        <v>25003.07</v>
      </c>
      <c r="C20" s="30">
        <v>18294.35</v>
      </c>
      <c r="D20" s="30">
        <v>9291.82</v>
      </c>
      <c r="E20" s="30">
        <v>4411.91</v>
      </c>
      <c r="F20" s="30">
        <v>10170.34</v>
      </c>
      <c r="G20" s="30">
        <v>15523.61</v>
      </c>
      <c r="H20" s="30">
        <v>2426.45</v>
      </c>
      <c r="I20" s="30">
        <v>12030.67</v>
      </c>
      <c r="J20" s="30">
        <v>14874.74</v>
      </c>
      <c r="K20" s="30">
        <v>22461.98</v>
      </c>
      <c r="L20" s="30">
        <v>23208.07</v>
      </c>
      <c r="M20" s="30">
        <v>6928.88</v>
      </c>
      <c r="N20" s="30">
        <v>3814.29</v>
      </c>
      <c r="O20" s="30">
        <f t="shared" si="4"/>
        <v>168440.18000000002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0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0</v>
      </c>
      <c r="K21" s="30">
        <v>1323.86</v>
      </c>
      <c r="L21" s="30">
        <v>1323.86</v>
      </c>
      <c r="M21" s="30">
        <v>0</v>
      </c>
      <c r="N21" s="30">
        <v>1323.86</v>
      </c>
      <c r="O21" s="30">
        <f t="shared" si="4"/>
        <v>11914.74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-916.68</v>
      </c>
      <c r="C23" s="30">
        <v>-2178.77</v>
      </c>
      <c r="D23" s="30">
        <v>0</v>
      </c>
      <c r="E23" s="30">
        <v>-143.74</v>
      </c>
      <c r="F23" s="30">
        <v>-233.61</v>
      </c>
      <c r="G23" s="30">
        <v>-5545.98</v>
      </c>
      <c r="H23" s="30">
        <v>-1221.75</v>
      </c>
      <c r="I23" s="30">
        <v>-990.08</v>
      </c>
      <c r="J23" s="30">
        <v>-2161.32</v>
      </c>
      <c r="K23" s="30">
        <v>-340.3</v>
      </c>
      <c r="L23" s="30">
        <v>-75.94</v>
      </c>
      <c r="M23" s="30">
        <v>0</v>
      </c>
      <c r="N23" s="30">
        <v>-65.65</v>
      </c>
      <c r="O23" s="30">
        <f t="shared" si="4"/>
        <v>-13873.819999999998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-42780.21</v>
      </c>
      <c r="C24" s="30">
        <v>-30263.04</v>
      </c>
      <c r="D24" s="30">
        <v>-29611.82</v>
      </c>
      <c r="E24" s="30">
        <v>-8020.46</v>
      </c>
      <c r="F24" s="30">
        <v>-30593.92</v>
      </c>
      <c r="G24" s="30">
        <v>-35265.54</v>
      </c>
      <c r="H24" s="30">
        <v>-7053.44</v>
      </c>
      <c r="I24" s="30">
        <v>-29321.7</v>
      </c>
      <c r="J24" s="30">
        <v>-29761.36</v>
      </c>
      <c r="K24" s="30">
        <v>-36126.74</v>
      </c>
      <c r="L24" s="30">
        <v>-34163.19</v>
      </c>
      <c r="M24" s="30">
        <v>-17969.65</v>
      </c>
      <c r="N24" s="30">
        <v>-10418.1</v>
      </c>
      <c r="O24" s="30">
        <f t="shared" si="4"/>
        <v>-341349.17000000004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36712.52</v>
      </c>
      <c r="C25" s="30">
        <v>37039</v>
      </c>
      <c r="D25" s="30">
        <v>12798.73</v>
      </c>
      <c r="E25" s="30">
        <v>6871.05</v>
      </c>
      <c r="F25" s="30">
        <v>14569.78</v>
      </c>
      <c r="G25" s="30">
        <v>17229.17</v>
      </c>
      <c r="H25" s="30">
        <v>0</v>
      </c>
      <c r="I25" s="30">
        <v>36535.54</v>
      </c>
      <c r="J25" s="30">
        <v>22061.64</v>
      </c>
      <c r="K25" s="30">
        <v>35847.48</v>
      </c>
      <c r="L25" s="30">
        <v>35751.51</v>
      </c>
      <c r="M25" s="30">
        <v>25701.02</v>
      </c>
      <c r="N25" s="30">
        <v>7225.29</v>
      </c>
      <c r="O25" s="30">
        <f t="shared" si="4"/>
        <v>288342.73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-45848</v>
      </c>
      <c r="C27" s="30">
        <f>+C28+C30+C41+C42+C45-C46</f>
        <v>-38112.8</v>
      </c>
      <c r="D27" s="30">
        <f t="shared" si="6"/>
        <v>-38979.6</v>
      </c>
      <c r="E27" s="30">
        <f t="shared" si="6"/>
        <v>-6010.4</v>
      </c>
      <c r="F27" s="30">
        <f t="shared" si="6"/>
        <v>-20394</v>
      </c>
      <c r="G27" s="30">
        <f t="shared" si="6"/>
        <v>-35191.2</v>
      </c>
      <c r="H27" s="30">
        <f t="shared" si="6"/>
        <v>-6666</v>
      </c>
      <c r="I27" s="30">
        <f t="shared" si="6"/>
        <v>-38262.4</v>
      </c>
      <c r="J27" s="30">
        <f t="shared" si="6"/>
        <v>-31737.2</v>
      </c>
      <c r="K27" s="30">
        <f t="shared" si="6"/>
        <v>-29898</v>
      </c>
      <c r="L27" s="30">
        <f t="shared" si="6"/>
        <v>-25511.2</v>
      </c>
      <c r="M27" s="30">
        <f t="shared" si="6"/>
        <v>-10177.2</v>
      </c>
      <c r="N27" s="30">
        <f t="shared" si="6"/>
        <v>-9860.4</v>
      </c>
      <c r="O27" s="30">
        <f t="shared" si="6"/>
        <v>-336648.4</v>
      </c>
    </row>
    <row r="28" spans="1:15" ht="18.75" customHeight="1">
      <c r="A28" s="26" t="s">
        <v>40</v>
      </c>
      <c r="B28" s="31">
        <f>+B29</f>
        <v>-45848</v>
      </c>
      <c r="C28" s="31">
        <f>+C29</f>
        <v>-38112.8</v>
      </c>
      <c r="D28" s="31">
        <f aca="true" t="shared" si="7" ref="D28:O28">+D29</f>
        <v>-38979.6</v>
      </c>
      <c r="E28" s="31">
        <f t="shared" si="7"/>
        <v>-6010.4</v>
      </c>
      <c r="F28" s="31">
        <f t="shared" si="7"/>
        <v>-20394</v>
      </c>
      <c r="G28" s="31">
        <f t="shared" si="7"/>
        <v>-35191.2</v>
      </c>
      <c r="H28" s="31">
        <f t="shared" si="7"/>
        <v>-6666</v>
      </c>
      <c r="I28" s="31">
        <f t="shared" si="7"/>
        <v>-38262.4</v>
      </c>
      <c r="J28" s="31">
        <f t="shared" si="7"/>
        <v>-31737.2</v>
      </c>
      <c r="K28" s="31">
        <f t="shared" si="7"/>
        <v>-29898</v>
      </c>
      <c r="L28" s="31">
        <f t="shared" si="7"/>
        <v>-25511.2</v>
      </c>
      <c r="M28" s="31">
        <f t="shared" si="7"/>
        <v>-10177.2</v>
      </c>
      <c r="N28" s="31">
        <f t="shared" si="7"/>
        <v>-9860.4</v>
      </c>
      <c r="O28" s="31">
        <f t="shared" si="7"/>
        <v>-336648.4</v>
      </c>
    </row>
    <row r="29" spans="1:26" ht="18.75" customHeight="1">
      <c r="A29" s="27" t="s">
        <v>41</v>
      </c>
      <c r="B29" s="16">
        <f>ROUND((-B9)*$G$3,2)</f>
        <v>-45848</v>
      </c>
      <c r="C29" s="16">
        <f aca="true" t="shared" si="8" ref="C29:N29">ROUND((-C9)*$G$3,2)</f>
        <v>-38112.8</v>
      </c>
      <c r="D29" s="16">
        <f t="shared" si="8"/>
        <v>-38979.6</v>
      </c>
      <c r="E29" s="16">
        <f t="shared" si="8"/>
        <v>-6010.4</v>
      </c>
      <c r="F29" s="16">
        <f t="shared" si="8"/>
        <v>-20394</v>
      </c>
      <c r="G29" s="16">
        <f t="shared" si="8"/>
        <v>-35191.2</v>
      </c>
      <c r="H29" s="16">
        <f t="shared" si="8"/>
        <v>-6666</v>
      </c>
      <c r="I29" s="16">
        <f t="shared" si="8"/>
        <v>-38262.4</v>
      </c>
      <c r="J29" s="16">
        <f t="shared" si="8"/>
        <v>-31737.2</v>
      </c>
      <c r="K29" s="16">
        <f t="shared" si="8"/>
        <v>-29898</v>
      </c>
      <c r="L29" s="16">
        <f t="shared" si="8"/>
        <v>-25511.2</v>
      </c>
      <c r="M29" s="16">
        <f t="shared" si="8"/>
        <v>-10177.2</v>
      </c>
      <c r="N29" s="16">
        <f t="shared" si="8"/>
        <v>-9860.4</v>
      </c>
      <c r="O29" s="32">
        <f aca="true" t="shared" si="9" ref="O29:O46">SUM(B29:N29)</f>
        <v>-336648.4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698394.8599999999</v>
      </c>
      <c r="C44" s="36">
        <f t="shared" si="11"/>
        <v>483947.50999999995</v>
      </c>
      <c r="D44" s="36">
        <f t="shared" si="11"/>
        <v>490240.79000000004</v>
      </c>
      <c r="E44" s="36">
        <f t="shared" si="11"/>
        <v>136100.63000000003</v>
      </c>
      <c r="F44" s="36">
        <f t="shared" si="11"/>
        <v>479678.39</v>
      </c>
      <c r="G44" s="36">
        <f t="shared" si="11"/>
        <v>543461.1900000001</v>
      </c>
      <c r="H44" s="36">
        <f t="shared" si="11"/>
        <v>114580.29999999999</v>
      </c>
      <c r="I44" s="36">
        <f t="shared" si="11"/>
        <v>489605.94999999995</v>
      </c>
      <c r="J44" s="36">
        <f t="shared" si="11"/>
        <v>469010.77</v>
      </c>
      <c r="K44" s="36">
        <f t="shared" si="11"/>
        <v>588943.9999999999</v>
      </c>
      <c r="L44" s="36">
        <f t="shared" si="11"/>
        <v>594150.81</v>
      </c>
      <c r="M44" s="36">
        <f t="shared" si="11"/>
        <v>275780.67</v>
      </c>
      <c r="N44" s="36">
        <f t="shared" si="11"/>
        <v>144181.43000000002</v>
      </c>
      <c r="O44" s="36">
        <f>SUM(B44:N44)</f>
        <v>5508077.299999999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698394.86</v>
      </c>
      <c r="C50" s="51">
        <f t="shared" si="12"/>
        <v>483947.51</v>
      </c>
      <c r="D50" s="51">
        <f t="shared" si="12"/>
        <v>490240.78</v>
      </c>
      <c r="E50" s="51">
        <f t="shared" si="12"/>
        <v>136100.64</v>
      </c>
      <c r="F50" s="51">
        <f t="shared" si="12"/>
        <v>479678.4</v>
      </c>
      <c r="G50" s="51">
        <f t="shared" si="12"/>
        <v>543461.18</v>
      </c>
      <c r="H50" s="51">
        <f t="shared" si="12"/>
        <v>114580.29</v>
      </c>
      <c r="I50" s="51">
        <f t="shared" si="12"/>
        <v>489605.95</v>
      </c>
      <c r="J50" s="51">
        <f t="shared" si="12"/>
        <v>469010.76</v>
      </c>
      <c r="K50" s="51">
        <f t="shared" si="12"/>
        <v>588944</v>
      </c>
      <c r="L50" s="51">
        <f t="shared" si="12"/>
        <v>594150.8</v>
      </c>
      <c r="M50" s="51">
        <f t="shared" si="12"/>
        <v>275780.67</v>
      </c>
      <c r="N50" s="51">
        <f t="shared" si="12"/>
        <v>144181.43</v>
      </c>
      <c r="O50" s="36">
        <f t="shared" si="12"/>
        <v>5508077.27</v>
      </c>
      <c r="Q50"/>
    </row>
    <row r="51" spans="1:18" ht="18.75" customHeight="1">
      <c r="A51" s="26" t="s">
        <v>59</v>
      </c>
      <c r="B51" s="51">
        <v>585908.86</v>
      </c>
      <c r="C51" s="51">
        <v>358813.13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944721.99</v>
      </c>
      <c r="P51"/>
      <c r="Q51"/>
      <c r="R51" s="43"/>
    </row>
    <row r="52" spans="1:16" ht="18.75" customHeight="1">
      <c r="A52" s="26" t="s">
        <v>60</v>
      </c>
      <c r="B52" s="51">
        <v>112486</v>
      </c>
      <c r="C52" s="51">
        <v>125134.38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237620.38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490240.78</v>
      </c>
      <c r="E53" s="52">
        <v>0</v>
      </c>
      <c r="F53" s="52">
        <v>0</v>
      </c>
      <c r="G53" s="52">
        <v>0</v>
      </c>
      <c r="H53" s="51">
        <v>114580.29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604821.0700000001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136100.64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136100.64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479678.4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479678.4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543461.18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543461.18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489605.95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489605.95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469010.76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469010.76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588944</v>
      </c>
      <c r="L59" s="31">
        <v>594150.8</v>
      </c>
      <c r="M59" s="52">
        <v>0</v>
      </c>
      <c r="N59" s="52">
        <v>0</v>
      </c>
      <c r="O59" s="36">
        <f t="shared" si="13"/>
        <v>1183094.8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275780.67</v>
      </c>
      <c r="N60" s="52">
        <v>0</v>
      </c>
      <c r="O60" s="36">
        <f t="shared" si="13"/>
        <v>275780.67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144181.43</v>
      </c>
      <c r="O61" s="55">
        <f t="shared" si="13"/>
        <v>144181.43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2020-08-27T19:59:10Z</dcterms:modified>
  <cp:category/>
  <cp:version/>
  <cp:contentType/>
  <cp:contentStatus/>
</cp:coreProperties>
</file>