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<sst xmlns="http://schemas.openxmlformats.org/spreadsheetml/2006/main" count="79" uniqueCount="76">
  <si>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</si>
  <si>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</si>
  <si>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</si>
  <si>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</si>
  <si>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</si>
  <si>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</si>
  <si>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</si>
  <si>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</si>
  <si>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</si>
  <si>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</si>
  <si>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</si>
  <si>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</si>
  <si>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</si>
  <si>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</si>
  <si>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</si>
  <si>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</si>
  <si>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</si>
  <si>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</si>
  <si>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</si>
  <si>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</si>
  <si>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</si>
  <si>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</si>
  <si>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</si>
  <si>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</si>
  <si>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</si>
  <si>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</si>
  <si>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</si>
  <si>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</si>
  <si>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</si>
  <si>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</si>
  <si>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</si>
  <si>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</si>
  <si>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</si>
  <si>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</si>
  <si>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</si>
  <si>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</si>
  <si>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</si>
  <si>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</si>
  <si>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</si>
  <si>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</si>
  <si>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</si>
  <si>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</si>
  <si>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</si>
  <si>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</si>
  <si>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</si>
  <si>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</si>
  <si>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</si>
  <si>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</si>
  <si>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</si>
  <si>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</si>
  <si>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</si>
  <si>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</si>
  <si>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</si>
  <si>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</si>
  <si>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</si>
  <si>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</si>
  <si>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</si>
  <si>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</si>
  <si>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</si>
  <si>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</si>
  <si>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</si>
  <si>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</si>
  <si>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</si>
  <si>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</si>
  <si>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</si>
  <si>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</si>
  <si>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</si>
  <si>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</si>
  <si>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</si>
  <si>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</si>
  <si>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</si>
  <si>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</si>
  <si>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</si>
  <si>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</si>
  <si>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</si>
  <si>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19/08/20 - VENCIMENTO 26/08/20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</si>
</sst>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266060</v>
      </c>
      <c r="C7" s="9">
        <f t="shared" si="0"/>
        <v>185352</v>
      </c>
      <c r="D7" s="9">
        <f t="shared" si="0"/>
        <v>205918</v>
      </c>
      <c r="E7" s="9">
        <f t="shared" si="0"/>
        <v>42991</v>
      </c>
      <c r="F7" s="9">
        <f t="shared" si="0"/>
        <v>136382</v>
      </c>
      <c r="G7" s="9">
        <f t="shared" si="0"/>
        <v>224639</v>
      </c>
      <c r="H7" s="9">
        <f t="shared" si="0"/>
        <v>35885</v>
      </c>
      <c r="I7" s="9">
        <f t="shared" si="0"/>
        <v>182821</v>
      </c>
      <c r="J7" s="9">
        <f t="shared" si="0"/>
        <v>168737</v>
      </c>
      <c r="K7" s="9">
        <f t="shared" si="0"/>
        <v>229949</v>
      </c>
      <c r="L7" s="9">
        <f t="shared" si="0"/>
        <v>182435</v>
      </c>
      <c r="M7" s="9">
        <f t="shared" si="0"/>
        <v>77749</v>
      </c>
      <c r="N7" s="9">
        <f t="shared" si="0"/>
        <v>52949</v>
      </c>
      <c r="O7" s="9">
        <f t="shared" si="0"/>
        <v>1991867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11176</v>
      </c>
      <c r="C8" s="11">
        <f t="shared" si="1"/>
        <v>9925</v>
      </c>
      <c r="D8" s="11">
        <f t="shared" si="1"/>
        <v>8100</v>
      </c>
      <c r="E8" s="11">
        <f t="shared" si="1"/>
        <v>1516</v>
      </c>
      <c r="F8" s="11">
        <f t="shared" si="1"/>
        <v>5151</v>
      </c>
      <c r="G8" s="11">
        <f t="shared" si="1"/>
        <v>9115</v>
      </c>
      <c r="H8" s="11">
        <f t="shared" si="1"/>
        <v>1849</v>
      </c>
      <c r="I8" s="11">
        <f t="shared" si="1"/>
        <v>9852</v>
      </c>
      <c r="J8" s="11">
        <f t="shared" si="1"/>
        <v>8401</v>
      </c>
      <c r="K8" s="11">
        <f t="shared" si="1"/>
        <v>7087</v>
      </c>
      <c r="L8" s="11">
        <f t="shared" si="1"/>
        <v>6268</v>
      </c>
      <c r="M8" s="11">
        <f t="shared" si="1"/>
        <v>3049</v>
      </c>
      <c r="N8" s="11">
        <f t="shared" si="1"/>
        <v>2938</v>
      </c>
      <c r="O8" s="11">
        <f t="shared" si="1"/>
        <v>84427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11176</v>
      </c>
      <c r="C9" s="11">
        <v>9925</v>
      </c>
      <c r="D9" s="11">
        <v>8100</v>
      </c>
      <c r="E9" s="11">
        <v>1516</v>
      </c>
      <c r="F9" s="11">
        <v>5151</v>
      </c>
      <c r="G9" s="11">
        <v>9115</v>
      </c>
      <c r="H9" s="11">
        <v>1849</v>
      </c>
      <c r="I9" s="11">
        <v>9852</v>
      </c>
      <c r="J9" s="11">
        <v>8401</v>
      </c>
      <c r="K9" s="11">
        <v>7082</v>
      </c>
      <c r="L9" s="11">
        <v>6268</v>
      </c>
      <c r="M9" s="11">
        <v>3046</v>
      </c>
      <c r="N9" s="11">
        <v>2938</v>
      </c>
      <c r="O9" s="11">
        <f>SUM(B9:N9)</f>
        <v>84419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5</v>
      </c>
      <c r="L10" s="13">
        <v>0</v>
      </c>
      <c r="M10" s="13">
        <v>3</v>
      </c>
      <c r="N10" s="13">
        <v>0</v>
      </c>
      <c r="O10" s="11">
        <f>SUM(B10:N10)</f>
        <v>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254884</v>
      </c>
      <c r="C11" s="13">
        <v>175427</v>
      </c>
      <c r="D11" s="13">
        <v>197818</v>
      </c>
      <c r="E11" s="13">
        <v>41475</v>
      </c>
      <c r="F11" s="13">
        <v>131231</v>
      </c>
      <c r="G11" s="13">
        <v>215524</v>
      </c>
      <c r="H11" s="13">
        <v>34036</v>
      </c>
      <c r="I11" s="13">
        <v>172969</v>
      </c>
      <c r="J11" s="13">
        <v>160336</v>
      </c>
      <c r="K11" s="13">
        <v>222862</v>
      </c>
      <c r="L11" s="13">
        <v>176167</v>
      </c>
      <c r="M11" s="13">
        <v>74700</v>
      </c>
      <c r="N11" s="13">
        <v>50011</v>
      </c>
      <c r="O11" s="11">
        <f>SUM(B11:N11)</f>
        <v>1907440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1.633462008644134</v>
      </c>
      <c r="C15" s="19">
        <v>1.731377213187462</v>
      </c>
      <c r="D15" s="19">
        <v>1.53003155808074</v>
      </c>
      <c r="E15" s="19">
        <v>1.23709443265991</v>
      </c>
      <c r="F15" s="19">
        <v>2.219171320025905</v>
      </c>
      <c r="G15" s="19">
        <v>2.236106329124489</v>
      </c>
      <c r="H15" s="19">
        <v>1.910884624453473</v>
      </c>
      <c r="I15" s="19">
        <v>1.718272231046481</v>
      </c>
      <c r="J15" s="19">
        <v>1.866933515005542</v>
      </c>
      <c r="K15" s="19">
        <v>1.701219857767313</v>
      </c>
      <c r="L15" s="19">
        <v>1.73741783741438</v>
      </c>
      <c r="M15" s="19">
        <v>1.864238824043577</v>
      </c>
      <c r="N15" s="19">
        <v>1.74419177759319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998920.6499999999</v>
      </c>
      <c r="C17" s="24">
        <f aca="true" t="shared" si="2" ref="C17:N17">C18+C19+C20+C21+C22+C23+C24+C25</f>
        <v>771846.58</v>
      </c>
      <c r="D17" s="24">
        <f t="shared" si="2"/>
        <v>630507.3</v>
      </c>
      <c r="E17" s="24">
        <f t="shared" si="2"/>
        <v>188162.08</v>
      </c>
      <c r="F17" s="24">
        <f t="shared" si="2"/>
        <v>708478.12</v>
      </c>
      <c r="G17" s="24">
        <f t="shared" si="2"/>
        <v>967589.9299999999</v>
      </c>
      <c r="H17" s="24">
        <f t="shared" si="2"/>
        <v>171463.87999999998</v>
      </c>
      <c r="I17" s="24">
        <f t="shared" si="2"/>
        <v>739366.51</v>
      </c>
      <c r="J17" s="24">
        <f t="shared" si="2"/>
        <v>738070.16</v>
      </c>
      <c r="K17" s="24">
        <f t="shared" si="2"/>
        <v>884974.35</v>
      </c>
      <c r="L17" s="24">
        <f t="shared" si="2"/>
        <v>818368.81</v>
      </c>
      <c r="M17" s="24">
        <f t="shared" si="2"/>
        <v>434536.60000000003</v>
      </c>
      <c r="N17" s="24">
        <f t="shared" si="2"/>
        <v>243448.47999999998</v>
      </c>
      <c r="O17" s="24">
        <f>O18+O19+O20+O21+O22+O23+O24+O25</f>
        <v>8295733.450000002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594431.25</v>
      </c>
      <c r="C18" s="30">
        <f t="shared" si="3"/>
        <v>427699.74</v>
      </c>
      <c r="D18" s="30">
        <f t="shared" si="3"/>
        <v>416613.3</v>
      </c>
      <c r="E18" s="30">
        <f t="shared" si="3"/>
        <v>148796.15</v>
      </c>
      <c r="F18" s="30">
        <f t="shared" si="3"/>
        <v>319706.68</v>
      </c>
      <c r="G18" s="30">
        <f t="shared" si="3"/>
        <v>432901.82</v>
      </c>
      <c r="H18" s="30">
        <f t="shared" si="3"/>
        <v>92723.25</v>
      </c>
      <c r="I18" s="30">
        <f t="shared" si="3"/>
        <v>418513.83</v>
      </c>
      <c r="J18" s="30">
        <f t="shared" si="3"/>
        <v>388786.92</v>
      </c>
      <c r="K18" s="30">
        <f t="shared" si="3"/>
        <v>501150.85</v>
      </c>
      <c r="L18" s="30">
        <f t="shared" si="3"/>
        <v>452511.77</v>
      </c>
      <c r="M18" s="30">
        <f t="shared" si="3"/>
        <v>222789.76</v>
      </c>
      <c r="N18" s="30">
        <f t="shared" si="3"/>
        <v>137116.73</v>
      </c>
      <c r="O18" s="30">
        <f aca="true" t="shared" si="4" ref="O18:O25">SUM(B18:N18)</f>
        <v>4553742.050000001</v>
      </c>
    </row>
    <row r="19" spans="1:23" ht="18.75" customHeight="1">
      <c r="A19" s="26" t="s">
        <v>35</v>
      </c>
      <c r="B19" s="30">
        <f>IF(B15&lt;&gt;0,ROUND((B15-1)*B18,2),0)</f>
        <v>376549.61</v>
      </c>
      <c r="C19" s="30">
        <f aca="true" t="shared" si="5" ref="C19:N19">IF(C15&lt;&gt;0,ROUND((C15-1)*C18,2),0)</f>
        <v>312809.84</v>
      </c>
      <c r="D19" s="30">
        <f t="shared" si="5"/>
        <v>220818.2</v>
      </c>
      <c r="E19" s="30">
        <f t="shared" si="5"/>
        <v>35278.74</v>
      </c>
      <c r="F19" s="30">
        <f t="shared" si="5"/>
        <v>389777.22</v>
      </c>
      <c r="G19" s="30">
        <f t="shared" si="5"/>
        <v>535112.68</v>
      </c>
      <c r="H19" s="30">
        <f t="shared" si="5"/>
        <v>84460.18</v>
      </c>
      <c r="I19" s="30">
        <f t="shared" si="5"/>
        <v>300606.86</v>
      </c>
      <c r="J19" s="30">
        <f t="shared" si="5"/>
        <v>337052.41</v>
      </c>
      <c r="K19" s="30">
        <f t="shared" si="5"/>
        <v>351416.93</v>
      </c>
      <c r="L19" s="30">
        <f t="shared" si="5"/>
        <v>333690.25</v>
      </c>
      <c r="M19" s="30">
        <f t="shared" si="5"/>
        <v>192543.56</v>
      </c>
      <c r="N19" s="30">
        <f t="shared" si="5"/>
        <v>102041.14</v>
      </c>
      <c r="O19" s="30">
        <f t="shared" si="4"/>
        <v>3572157.6200000006</v>
      </c>
      <c r="W19" s="62"/>
    </row>
    <row r="20" spans="1:15" ht="18.75" customHeight="1">
      <c r="A20" s="26" t="s">
        <v>36</v>
      </c>
      <c r="B20" s="30">
        <v>32211.16</v>
      </c>
      <c r="C20" s="30">
        <v>23917.84</v>
      </c>
      <c r="D20" s="30">
        <v>10129.3</v>
      </c>
      <c r="E20" s="30">
        <v>5372.54</v>
      </c>
      <c r="F20" s="30">
        <v>13918.53</v>
      </c>
      <c r="G20" s="30">
        <v>21475.84</v>
      </c>
      <c r="H20" s="30">
        <v>2659.4</v>
      </c>
      <c r="I20" s="30">
        <v>13958.3</v>
      </c>
      <c r="J20" s="30">
        <v>21895.41</v>
      </c>
      <c r="K20" s="30">
        <v>31700.87</v>
      </c>
      <c r="L20" s="30">
        <v>29377.05</v>
      </c>
      <c r="M20" s="30">
        <v>11472.45</v>
      </c>
      <c r="N20" s="30">
        <v>6225.21</v>
      </c>
      <c r="O20" s="30">
        <f t="shared" si="4"/>
        <v>224313.89999999997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0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0</v>
      </c>
      <c r="K21" s="30">
        <v>1323.86</v>
      </c>
      <c r="L21" s="30">
        <v>1323.86</v>
      </c>
      <c r="M21" s="30">
        <v>0</v>
      </c>
      <c r="N21" s="30">
        <v>1323.86</v>
      </c>
      <c r="O21" s="30">
        <f t="shared" si="4"/>
        <v>11914.74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-305.56</v>
      </c>
      <c r="C23" s="30">
        <v>-300.52</v>
      </c>
      <c r="D23" s="30">
        <v>-2219.08</v>
      </c>
      <c r="E23" s="30">
        <v>0</v>
      </c>
      <c r="F23" s="30">
        <v>-155.74</v>
      </c>
      <c r="G23" s="30">
        <v>-84.03</v>
      </c>
      <c r="H23" s="30">
        <v>-1873.35</v>
      </c>
      <c r="I23" s="30">
        <v>-380.8</v>
      </c>
      <c r="J23" s="30">
        <v>-463.14</v>
      </c>
      <c r="K23" s="30">
        <v>0</v>
      </c>
      <c r="L23" s="30">
        <v>-531.58</v>
      </c>
      <c r="M23" s="30">
        <v>-68.35</v>
      </c>
      <c r="N23" s="30">
        <v>-65.65</v>
      </c>
      <c r="O23" s="30">
        <f t="shared" si="4"/>
        <v>-6447.8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-43326.05</v>
      </c>
      <c r="C24" s="30">
        <v>-31967.04</v>
      </c>
      <c r="D24" s="30">
        <v>-27633.15</v>
      </c>
      <c r="E24" s="30">
        <v>-8156.4</v>
      </c>
      <c r="F24" s="30">
        <v>-30662.21</v>
      </c>
      <c r="G24" s="30">
        <v>-39725.19</v>
      </c>
      <c r="H24" s="30">
        <v>-6505.6</v>
      </c>
      <c r="I24" s="30">
        <v>-29867.22</v>
      </c>
      <c r="J24" s="30">
        <v>-31263.08</v>
      </c>
      <c r="K24" s="30">
        <v>-36465.64</v>
      </c>
      <c r="L24" s="30">
        <v>-33754.05</v>
      </c>
      <c r="M24" s="30">
        <v>-17901.84</v>
      </c>
      <c r="N24" s="30">
        <v>-10418.1</v>
      </c>
      <c r="O24" s="30">
        <f t="shared" si="4"/>
        <v>-347645.57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36712.52</v>
      </c>
      <c r="C25" s="30">
        <v>37039</v>
      </c>
      <c r="D25" s="30">
        <v>12798.73</v>
      </c>
      <c r="E25" s="30">
        <v>6871.05</v>
      </c>
      <c r="F25" s="30">
        <v>14569.78</v>
      </c>
      <c r="G25" s="30">
        <v>16584.95</v>
      </c>
      <c r="H25" s="30">
        <v>0</v>
      </c>
      <c r="I25" s="30">
        <v>36535.54</v>
      </c>
      <c r="J25" s="30">
        <v>22061.64</v>
      </c>
      <c r="K25" s="30">
        <v>35847.48</v>
      </c>
      <c r="L25" s="30">
        <v>35751.51</v>
      </c>
      <c r="M25" s="30">
        <v>25701.02</v>
      </c>
      <c r="N25" s="30">
        <v>7225.29</v>
      </c>
      <c r="O25" s="30">
        <f t="shared" si="4"/>
        <v>287698.50999999995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-49174.4</v>
      </c>
      <c r="C27" s="30">
        <f>+C28+C30+C41+C42+C45-C46</f>
        <v>-43670</v>
      </c>
      <c r="D27" s="30">
        <f t="shared" si="6"/>
        <v>-35640</v>
      </c>
      <c r="E27" s="30">
        <f t="shared" si="6"/>
        <v>-6670.4</v>
      </c>
      <c r="F27" s="30">
        <f t="shared" si="6"/>
        <v>-22664.4</v>
      </c>
      <c r="G27" s="30">
        <f t="shared" si="6"/>
        <v>-40106</v>
      </c>
      <c r="H27" s="30">
        <f t="shared" si="6"/>
        <v>-8135.6</v>
      </c>
      <c r="I27" s="30">
        <f t="shared" si="6"/>
        <v>-43348.8</v>
      </c>
      <c r="J27" s="30">
        <f t="shared" si="6"/>
        <v>-36964.4</v>
      </c>
      <c r="K27" s="30">
        <f t="shared" si="6"/>
        <v>-31160.8</v>
      </c>
      <c r="L27" s="30">
        <f t="shared" si="6"/>
        <v>-27579.2</v>
      </c>
      <c r="M27" s="30">
        <f t="shared" si="6"/>
        <v>-13402.4</v>
      </c>
      <c r="N27" s="30">
        <f t="shared" si="6"/>
        <v>-12927.2</v>
      </c>
      <c r="O27" s="30">
        <f t="shared" si="6"/>
        <v>-371443.60000000003</v>
      </c>
    </row>
    <row r="28" spans="1:15" ht="18.75" customHeight="1">
      <c r="A28" s="26" t="s">
        <v>40</v>
      </c>
      <c r="B28" s="31">
        <f>+B29</f>
        <v>-49174.4</v>
      </c>
      <c r="C28" s="31">
        <f>+C29</f>
        <v>-43670</v>
      </c>
      <c r="D28" s="31">
        <f aca="true" t="shared" si="7" ref="D28:O28">+D29</f>
        <v>-35640</v>
      </c>
      <c r="E28" s="31">
        <f t="shared" si="7"/>
        <v>-6670.4</v>
      </c>
      <c r="F28" s="31">
        <f t="shared" si="7"/>
        <v>-22664.4</v>
      </c>
      <c r="G28" s="31">
        <f t="shared" si="7"/>
        <v>-40106</v>
      </c>
      <c r="H28" s="31">
        <f t="shared" si="7"/>
        <v>-8135.6</v>
      </c>
      <c r="I28" s="31">
        <f t="shared" si="7"/>
        <v>-43348.8</v>
      </c>
      <c r="J28" s="31">
        <f t="shared" si="7"/>
        <v>-36964.4</v>
      </c>
      <c r="K28" s="31">
        <f t="shared" si="7"/>
        <v>-31160.8</v>
      </c>
      <c r="L28" s="31">
        <f t="shared" si="7"/>
        <v>-27579.2</v>
      </c>
      <c r="M28" s="31">
        <f t="shared" si="7"/>
        <v>-13402.4</v>
      </c>
      <c r="N28" s="31">
        <f t="shared" si="7"/>
        <v>-12927.2</v>
      </c>
      <c r="O28" s="31">
        <f t="shared" si="7"/>
        <v>-371443.60000000003</v>
      </c>
    </row>
    <row r="29" spans="1:26" ht="18.75" customHeight="1">
      <c r="A29" s="27" t="s">
        <v>41</v>
      </c>
      <c r="B29" s="16">
        <f>ROUND((-B9)*$G$3,2)</f>
        <v>-49174.4</v>
      </c>
      <c r="C29" s="16">
        <f aca="true" t="shared" si="8" ref="C29:N29">ROUND((-C9)*$G$3,2)</f>
        <v>-43670</v>
      </c>
      <c r="D29" s="16">
        <f t="shared" si="8"/>
        <v>-35640</v>
      </c>
      <c r="E29" s="16">
        <f t="shared" si="8"/>
        <v>-6670.4</v>
      </c>
      <c r="F29" s="16">
        <f t="shared" si="8"/>
        <v>-22664.4</v>
      </c>
      <c r="G29" s="16">
        <f t="shared" si="8"/>
        <v>-40106</v>
      </c>
      <c r="H29" s="16">
        <f t="shared" si="8"/>
        <v>-8135.6</v>
      </c>
      <c r="I29" s="16">
        <f t="shared" si="8"/>
        <v>-43348.8</v>
      </c>
      <c r="J29" s="16">
        <f t="shared" si="8"/>
        <v>-36964.4</v>
      </c>
      <c r="K29" s="16">
        <f t="shared" si="8"/>
        <v>-31160.8</v>
      </c>
      <c r="L29" s="16">
        <f t="shared" si="8"/>
        <v>-27579.2</v>
      </c>
      <c r="M29" s="16">
        <f t="shared" si="8"/>
        <v>-13402.4</v>
      </c>
      <c r="N29" s="16">
        <f t="shared" si="8"/>
        <v>-12927.2</v>
      </c>
      <c r="O29" s="32">
        <f aca="true" t="shared" si="9" ref="O29:O46">SUM(B29:N29)</f>
        <v>-371443.60000000003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949746.2499999999</v>
      </c>
      <c r="C44" s="36">
        <f t="shared" si="11"/>
        <v>728176.58</v>
      </c>
      <c r="D44" s="36">
        <f t="shared" si="11"/>
        <v>594867.3</v>
      </c>
      <c r="E44" s="36">
        <f t="shared" si="11"/>
        <v>181491.68</v>
      </c>
      <c r="F44" s="36">
        <f t="shared" si="11"/>
        <v>685813.72</v>
      </c>
      <c r="G44" s="36">
        <f t="shared" si="11"/>
        <v>927483.9299999999</v>
      </c>
      <c r="H44" s="36">
        <f t="shared" si="11"/>
        <v>163328.27999999997</v>
      </c>
      <c r="I44" s="36">
        <f t="shared" si="11"/>
        <v>696017.71</v>
      </c>
      <c r="J44" s="36">
        <f t="shared" si="11"/>
        <v>701105.76</v>
      </c>
      <c r="K44" s="36">
        <f t="shared" si="11"/>
        <v>853813.5499999999</v>
      </c>
      <c r="L44" s="36">
        <f t="shared" si="11"/>
        <v>790789.6100000001</v>
      </c>
      <c r="M44" s="36">
        <f t="shared" si="11"/>
        <v>421134.2</v>
      </c>
      <c r="N44" s="36">
        <f t="shared" si="11"/>
        <v>230521.27999999997</v>
      </c>
      <c r="O44" s="36">
        <f>SUM(B44:N44)</f>
        <v>7924289.850000001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 s="43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949746.26</v>
      </c>
      <c r="C50" s="51">
        <f t="shared" si="12"/>
        <v>728176.5800000001</v>
      </c>
      <c r="D50" s="51">
        <f t="shared" si="12"/>
        <v>594867.29</v>
      </c>
      <c r="E50" s="51">
        <f t="shared" si="12"/>
        <v>181491.68</v>
      </c>
      <c r="F50" s="51">
        <f t="shared" si="12"/>
        <v>685813.72</v>
      </c>
      <c r="G50" s="51">
        <f t="shared" si="12"/>
        <v>927483.92</v>
      </c>
      <c r="H50" s="51">
        <f t="shared" si="12"/>
        <v>163328.29</v>
      </c>
      <c r="I50" s="51">
        <f t="shared" si="12"/>
        <v>696017.71</v>
      </c>
      <c r="J50" s="51">
        <f t="shared" si="12"/>
        <v>701105.76</v>
      </c>
      <c r="K50" s="51">
        <f t="shared" si="12"/>
        <v>853813.55</v>
      </c>
      <c r="L50" s="51">
        <f t="shared" si="12"/>
        <v>790789.62</v>
      </c>
      <c r="M50" s="51">
        <f t="shared" si="12"/>
        <v>421134.2</v>
      </c>
      <c r="N50" s="51">
        <f t="shared" si="12"/>
        <v>230521.28</v>
      </c>
      <c r="O50" s="36">
        <f t="shared" si="12"/>
        <v>7924289.86</v>
      </c>
      <c r="Q50"/>
    </row>
    <row r="51" spans="1:18" ht="18.75" customHeight="1">
      <c r="A51" s="26" t="s">
        <v>59</v>
      </c>
      <c r="B51" s="51">
        <v>794530.52</v>
      </c>
      <c r="C51" s="51">
        <v>534658.06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1329188.58</v>
      </c>
      <c r="P51"/>
      <c r="Q51"/>
      <c r="R51" s="43"/>
    </row>
    <row r="52" spans="1:16" ht="18.75" customHeight="1">
      <c r="A52" s="26" t="s">
        <v>60</v>
      </c>
      <c r="B52" s="51">
        <v>155215.74</v>
      </c>
      <c r="C52" s="51">
        <v>193518.52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348734.26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594867.29</v>
      </c>
      <c r="E53" s="52">
        <v>0</v>
      </c>
      <c r="F53" s="52">
        <v>0</v>
      </c>
      <c r="G53" s="52">
        <v>0</v>
      </c>
      <c r="H53" s="51">
        <v>163328.29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758195.5800000001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181491.68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181491.68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685813.72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685813.72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927483.92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927483.92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696017.71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696017.71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701105.76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701105.76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853813.55</v>
      </c>
      <c r="L59" s="31">
        <v>790789.62</v>
      </c>
      <c r="M59" s="52">
        <v>0</v>
      </c>
      <c r="N59" s="52">
        <v>0</v>
      </c>
      <c r="O59" s="36">
        <f t="shared" si="13"/>
        <v>1644603.17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421134.2</v>
      </c>
      <c r="N60" s="52">
        <v>0</v>
      </c>
      <c r="O60" s="36">
        <f t="shared" si="13"/>
        <v>421134.2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230521.28</v>
      </c>
      <c r="O61" s="55">
        <f t="shared" si="13"/>
        <v>230521.28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2020-08-25T19:59:39Z</dcterms:modified>
  <cp:category/>
  <cp:version/>
  <cp:contentType/>
  <cp:contentStatus/>
</cp:coreProperties>
</file>