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<sst xmlns="http://schemas.openxmlformats.org/spreadsheetml/2006/main" count="79" uniqueCount="76">
  <si>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</si>
  <si>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</si>
  <si>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</si>
  <si>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</si>
  <si>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</si>
  <si>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</si>
  <si>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</si>
  <si>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</si>
  <si>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</si>
  <si>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</si>
  <si>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</si>
  <si>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</si>
  <si>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</si>
  <si>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</si>
  <si>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</si>
  <si>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</si>
  <si>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</si>
  <si>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</si>
  <si>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</si>
  <si>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</si>
  <si>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</si>
  <si>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</si>
  <si>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</si>
  <si>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</si>
  <si>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</si>
  <si>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</si>
  <si>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</si>
  <si>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</si>
  <si>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</si>
  <si>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</si>
  <si>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</si>
  <si>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</si>
  <si>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</si>
  <si>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</si>
  <si>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</si>
  <si>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</si>
  <si>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</si>
  <si>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</si>
  <si>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</si>
  <si>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</si>
  <si>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</si>
  <si>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</si>
  <si>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</si>
  <si>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</si>
  <si>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</si>
  <si>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</si>
  <si>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</si>
  <si>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</si>
  <si>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</si>
  <si>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</si>
  <si>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</si>
  <si>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</si>
  <si>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</si>
  <si>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</si>
  <si>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</si>
  <si>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</si>
  <si>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</si>
  <si>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</si>
  <si>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</si>
  <si>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</si>
  <si>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</si>
  <si>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</si>
  <si>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</si>
  <si>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</si>
  <si>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</si>
  <si>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</si>
  <si>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</si>
  <si>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</si>
  <si>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</si>
  <si>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</si>
  <si>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</si>
  <si>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</si>
  <si>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</si>
  <si>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</si>
  <si>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</si>
  <si>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06/08/20 - VENCIMENTO 13/08/20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</si>
</sst>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266547</v>
      </c>
      <c r="C7" s="9">
        <f t="shared" si="0"/>
        <v>187716</v>
      </c>
      <c r="D7" s="9">
        <f t="shared" si="0"/>
        <v>208223</v>
      </c>
      <c r="E7" s="9">
        <f t="shared" si="0"/>
        <v>44501</v>
      </c>
      <c r="F7" s="9">
        <f t="shared" si="0"/>
        <v>150067</v>
      </c>
      <c r="G7" s="9">
        <f t="shared" si="0"/>
        <v>219232</v>
      </c>
      <c r="H7" s="9">
        <f t="shared" si="0"/>
        <v>37529</v>
      </c>
      <c r="I7" s="9">
        <f t="shared" si="0"/>
        <v>184946</v>
      </c>
      <c r="J7" s="9">
        <f t="shared" si="0"/>
        <v>171252</v>
      </c>
      <c r="K7" s="9">
        <f t="shared" si="0"/>
        <v>235292</v>
      </c>
      <c r="L7" s="9">
        <f t="shared" si="0"/>
        <v>187462</v>
      </c>
      <c r="M7" s="9">
        <f t="shared" si="0"/>
        <v>77655</v>
      </c>
      <c r="N7" s="9">
        <f t="shared" si="0"/>
        <v>53290</v>
      </c>
      <c r="O7" s="9">
        <f t="shared" si="0"/>
        <v>2023712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12269</v>
      </c>
      <c r="C8" s="11">
        <f t="shared" si="1"/>
        <v>10690</v>
      </c>
      <c r="D8" s="11">
        <f t="shared" si="1"/>
        <v>8593</v>
      </c>
      <c r="E8" s="11">
        <f t="shared" si="1"/>
        <v>1601</v>
      </c>
      <c r="F8" s="11">
        <f t="shared" si="1"/>
        <v>5954</v>
      </c>
      <c r="G8" s="11">
        <f t="shared" si="1"/>
        <v>9218</v>
      </c>
      <c r="H8" s="11">
        <f t="shared" si="1"/>
        <v>2119</v>
      </c>
      <c r="I8" s="11">
        <f t="shared" si="1"/>
        <v>10544</v>
      </c>
      <c r="J8" s="11">
        <f t="shared" si="1"/>
        <v>9032</v>
      </c>
      <c r="K8" s="11">
        <f t="shared" si="1"/>
        <v>8157</v>
      </c>
      <c r="L8" s="11">
        <f t="shared" si="1"/>
        <v>6849</v>
      </c>
      <c r="M8" s="11">
        <f t="shared" si="1"/>
        <v>3105</v>
      </c>
      <c r="N8" s="11">
        <f t="shared" si="1"/>
        <v>3076</v>
      </c>
      <c r="O8" s="11">
        <f t="shared" si="1"/>
        <v>91207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12269</v>
      </c>
      <c r="C9" s="11">
        <v>10690</v>
      </c>
      <c r="D9" s="11">
        <v>8593</v>
      </c>
      <c r="E9" s="11">
        <v>1601</v>
      </c>
      <c r="F9" s="11">
        <v>5954</v>
      </c>
      <c r="G9" s="11">
        <v>9218</v>
      </c>
      <c r="H9" s="11">
        <v>2118</v>
      </c>
      <c r="I9" s="11">
        <v>10543</v>
      </c>
      <c r="J9" s="11">
        <v>9032</v>
      </c>
      <c r="K9" s="11">
        <v>8156</v>
      </c>
      <c r="L9" s="11">
        <v>6849</v>
      </c>
      <c r="M9" s="11">
        <v>3105</v>
      </c>
      <c r="N9" s="11">
        <v>3076</v>
      </c>
      <c r="O9" s="11">
        <f>SUM(B9:N9)</f>
        <v>91204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1</v>
      </c>
      <c r="J10" s="13">
        <v>0</v>
      </c>
      <c r="K10" s="13">
        <v>1</v>
      </c>
      <c r="L10" s="13">
        <v>0</v>
      </c>
      <c r="M10" s="13">
        <v>0</v>
      </c>
      <c r="N10" s="13">
        <v>0</v>
      </c>
      <c r="O10" s="11">
        <f>SUM(B10:N10)</f>
        <v>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254278</v>
      </c>
      <c r="C11" s="13">
        <v>177026</v>
      </c>
      <c r="D11" s="13">
        <v>199630</v>
      </c>
      <c r="E11" s="13">
        <v>42900</v>
      </c>
      <c r="F11" s="13">
        <v>144113</v>
      </c>
      <c r="G11" s="13">
        <v>210014</v>
      </c>
      <c r="H11" s="13">
        <v>35410</v>
      </c>
      <c r="I11" s="13">
        <v>174402</v>
      </c>
      <c r="J11" s="13">
        <v>162220</v>
      </c>
      <c r="K11" s="13">
        <v>227135</v>
      </c>
      <c r="L11" s="13">
        <v>180613</v>
      </c>
      <c r="M11" s="13">
        <v>74550</v>
      </c>
      <c r="N11" s="13">
        <v>50214</v>
      </c>
      <c r="O11" s="11">
        <f>SUM(B11:N11)</f>
        <v>1932505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1.632279855326196</v>
      </c>
      <c r="C15" s="19">
        <v>1.712298918724968</v>
      </c>
      <c r="D15" s="19">
        <v>1.540546260039193</v>
      </c>
      <c r="E15" s="19">
        <v>1.205040346261574</v>
      </c>
      <c r="F15" s="19">
        <v>2.058070609351208</v>
      </c>
      <c r="G15" s="19">
        <v>2.269764917576795</v>
      </c>
      <c r="H15" s="19">
        <v>1.902738068302812</v>
      </c>
      <c r="I15" s="19">
        <v>1.749601485623461</v>
      </c>
      <c r="J15" s="19">
        <v>1.796361563192927</v>
      </c>
      <c r="K15" s="19">
        <v>1.653080271581195</v>
      </c>
      <c r="L15" s="19">
        <v>1.705896441672783</v>
      </c>
      <c r="M15" s="19">
        <v>1.819766913246917</v>
      </c>
      <c r="N15" s="19">
        <v>1.674584658115973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999969.05</v>
      </c>
      <c r="C17" s="24">
        <f aca="true" t="shared" si="2" ref="C17:N17">C18+C19+C20+C21+C22+C23+C24+C25</f>
        <v>773141.15</v>
      </c>
      <c r="D17" s="24">
        <f t="shared" si="2"/>
        <v>642819.1199999999</v>
      </c>
      <c r="E17" s="24">
        <f t="shared" si="2"/>
        <v>189371.94999999998</v>
      </c>
      <c r="F17" s="24">
        <f t="shared" si="2"/>
        <v>722769.63</v>
      </c>
      <c r="G17" s="24">
        <f t="shared" si="2"/>
        <v>958273.5000000001</v>
      </c>
      <c r="H17" s="24">
        <f t="shared" si="2"/>
        <v>179410.51000000004</v>
      </c>
      <c r="I17" s="24">
        <f t="shared" si="2"/>
        <v>760953.58</v>
      </c>
      <c r="J17" s="24">
        <f t="shared" si="2"/>
        <v>720489.7599999999</v>
      </c>
      <c r="K17" s="24">
        <f t="shared" si="2"/>
        <v>879829.0499999999</v>
      </c>
      <c r="L17" s="24">
        <f t="shared" si="2"/>
        <v>826282.69</v>
      </c>
      <c r="M17" s="24">
        <f t="shared" si="2"/>
        <v>424017.05000000005</v>
      </c>
      <c r="N17" s="24">
        <f t="shared" si="2"/>
        <v>235175.02</v>
      </c>
      <c r="O17" s="24">
        <f>O18+O19+O20+O21+O22+O23+O24+O25</f>
        <v>8312502.060000001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595519.31</v>
      </c>
      <c r="C18" s="30">
        <f t="shared" si="3"/>
        <v>433154.67</v>
      </c>
      <c r="D18" s="30">
        <f t="shared" si="3"/>
        <v>421276.77</v>
      </c>
      <c r="E18" s="30">
        <f t="shared" si="3"/>
        <v>154022.41</v>
      </c>
      <c r="F18" s="30">
        <f t="shared" si="3"/>
        <v>351787.06</v>
      </c>
      <c r="G18" s="30">
        <f t="shared" si="3"/>
        <v>422481.99</v>
      </c>
      <c r="H18" s="30">
        <f t="shared" si="3"/>
        <v>96971.18</v>
      </c>
      <c r="I18" s="30">
        <f t="shared" si="3"/>
        <v>423378.38</v>
      </c>
      <c r="J18" s="30">
        <f t="shared" si="3"/>
        <v>394581.73</v>
      </c>
      <c r="K18" s="30">
        <f t="shared" si="3"/>
        <v>512795.38</v>
      </c>
      <c r="L18" s="30">
        <f t="shared" si="3"/>
        <v>464980.74</v>
      </c>
      <c r="M18" s="30">
        <f t="shared" si="3"/>
        <v>222520.4</v>
      </c>
      <c r="N18" s="30">
        <f t="shared" si="3"/>
        <v>137999.78</v>
      </c>
      <c r="O18" s="30">
        <f aca="true" t="shared" si="4" ref="O18:O25">SUM(B18:N18)</f>
        <v>4631469.800000001</v>
      </c>
    </row>
    <row r="19" spans="1:23" ht="18.75" customHeight="1">
      <c r="A19" s="26" t="s">
        <v>35</v>
      </c>
      <c r="B19" s="30">
        <f>IF(B15&lt;&gt;0,ROUND((B15-1)*B18,2),0)</f>
        <v>376534.86</v>
      </c>
      <c r="C19" s="30">
        <f aca="true" t="shared" si="5" ref="C19:N19">IF(C15&lt;&gt;0,ROUND((C15-1)*C18,2),0)</f>
        <v>308535.6</v>
      </c>
      <c r="D19" s="30">
        <f t="shared" si="5"/>
        <v>227719.58</v>
      </c>
      <c r="E19" s="30">
        <f t="shared" si="5"/>
        <v>31580.81</v>
      </c>
      <c r="F19" s="30">
        <f t="shared" si="5"/>
        <v>372215.55</v>
      </c>
      <c r="G19" s="30">
        <f t="shared" si="5"/>
        <v>536452.81</v>
      </c>
      <c r="H19" s="30">
        <f t="shared" si="5"/>
        <v>87539.58</v>
      </c>
      <c r="I19" s="30">
        <f t="shared" si="5"/>
        <v>317365.06</v>
      </c>
      <c r="J19" s="30">
        <f t="shared" si="5"/>
        <v>314229.72</v>
      </c>
      <c r="K19" s="30">
        <f t="shared" si="5"/>
        <v>334896.55</v>
      </c>
      <c r="L19" s="30">
        <f t="shared" si="5"/>
        <v>328228.25</v>
      </c>
      <c r="M19" s="30">
        <f t="shared" si="5"/>
        <v>182414.86</v>
      </c>
      <c r="N19" s="30">
        <f t="shared" si="5"/>
        <v>93092.53</v>
      </c>
      <c r="O19" s="30">
        <f t="shared" si="4"/>
        <v>3510805.76</v>
      </c>
      <c r="W19" s="62"/>
    </row>
    <row r="20" spans="1:15" ht="18.75" customHeight="1">
      <c r="A20" s="26" t="s">
        <v>36</v>
      </c>
      <c r="B20" s="30">
        <v>32161.77</v>
      </c>
      <c r="C20" s="30">
        <v>24017.78</v>
      </c>
      <c r="D20" s="30">
        <v>10809.95</v>
      </c>
      <c r="E20" s="30">
        <v>5054.08</v>
      </c>
      <c r="F20" s="30">
        <v>13681.75</v>
      </c>
      <c r="G20" s="30">
        <v>21914.47</v>
      </c>
      <c r="H20" s="30">
        <v>3226.82</v>
      </c>
      <c r="I20" s="30">
        <v>13882.77</v>
      </c>
      <c r="J20" s="30">
        <v>21414.33</v>
      </c>
      <c r="K20" s="30">
        <v>31495.4</v>
      </c>
      <c r="L20" s="30">
        <v>30293.69</v>
      </c>
      <c r="M20" s="30">
        <v>11353.66</v>
      </c>
      <c r="N20" s="30">
        <v>6009.31</v>
      </c>
      <c r="O20" s="30">
        <f t="shared" si="4"/>
        <v>225315.78000000003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-76.39</v>
      </c>
      <c r="C23" s="30">
        <v>-150.26</v>
      </c>
      <c r="D23" s="30">
        <v>-1606.92</v>
      </c>
      <c r="E23" s="30">
        <v>0</v>
      </c>
      <c r="F23" s="30">
        <v>-77.87</v>
      </c>
      <c r="G23" s="30">
        <v>-252.09</v>
      </c>
      <c r="H23" s="30">
        <v>-1547.55</v>
      </c>
      <c r="I23" s="30">
        <v>0</v>
      </c>
      <c r="J23" s="30">
        <v>-1080.66</v>
      </c>
      <c r="K23" s="30">
        <v>0</v>
      </c>
      <c r="L23" s="30">
        <v>0</v>
      </c>
      <c r="M23" s="30">
        <v>-410.1</v>
      </c>
      <c r="N23" s="30">
        <v>-328.25</v>
      </c>
      <c r="O23" s="30">
        <f t="shared" si="4"/>
        <v>-5530.09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-43530.74</v>
      </c>
      <c r="C24" s="30">
        <v>-32103.36</v>
      </c>
      <c r="D24" s="30">
        <v>-28178.99</v>
      </c>
      <c r="E24" s="30">
        <v>-8156.4</v>
      </c>
      <c r="F24" s="30">
        <v>-30730.5</v>
      </c>
      <c r="G24" s="30">
        <v>-39587.97</v>
      </c>
      <c r="H24" s="30">
        <v>-6779.52</v>
      </c>
      <c r="I24" s="30">
        <v>-30208.17</v>
      </c>
      <c r="J24" s="30">
        <v>-30717</v>
      </c>
      <c r="K24" s="30">
        <v>-36465.64</v>
      </c>
      <c r="L24" s="30">
        <v>-34231.38</v>
      </c>
      <c r="M24" s="30">
        <v>-17562.79</v>
      </c>
      <c r="N24" s="30">
        <v>-10147.5</v>
      </c>
      <c r="O24" s="30">
        <f t="shared" si="4"/>
        <v>-348399.95999999996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15940.43</v>
      </c>
      <c r="H25" s="30">
        <v>0</v>
      </c>
      <c r="I25" s="30">
        <v>36535.54</v>
      </c>
      <c r="J25" s="30">
        <v>22061.64</v>
      </c>
      <c r="K25" s="30">
        <v>35783.5</v>
      </c>
      <c r="L25" s="30">
        <v>35687.53</v>
      </c>
      <c r="M25" s="30">
        <v>25701.02</v>
      </c>
      <c r="N25" s="30">
        <v>7225.29</v>
      </c>
      <c r="O25" s="30">
        <f t="shared" si="4"/>
        <v>286926.02999999997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-53983.6</v>
      </c>
      <c r="C27" s="30">
        <f>+C28+C30+C41+C42+C45-C46</f>
        <v>-47036</v>
      </c>
      <c r="D27" s="30">
        <f t="shared" si="6"/>
        <v>-37809.2</v>
      </c>
      <c r="E27" s="30">
        <f t="shared" si="6"/>
        <v>-7044.4</v>
      </c>
      <c r="F27" s="30">
        <f t="shared" si="6"/>
        <v>-26197.6</v>
      </c>
      <c r="G27" s="30">
        <f t="shared" si="6"/>
        <v>-40559.2</v>
      </c>
      <c r="H27" s="30">
        <f t="shared" si="6"/>
        <v>-9319.2</v>
      </c>
      <c r="I27" s="30">
        <f t="shared" si="6"/>
        <v>-46389.2</v>
      </c>
      <c r="J27" s="30">
        <f t="shared" si="6"/>
        <v>-39740.8</v>
      </c>
      <c r="K27" s="30">
        <f t="shared" si="6"/>
        <v>-35886.4</v>
      </c>
      <c r="L27" s="30">
        <f t="shared" si="6"/>
        <v>-30135.6</v>
      </c>
      <c r="M27" s="30">
        <f t="shared" si="6"/>
        <v>-13662</v>
      </c>
      <c r="N27" s="30">
        <f t="shared" si="6"/>
        <v>-13534.4</v>
      </c>
      <c r="O27" s="30">
        <f t="shared" si="6"/>
        <v>-401297.60000000003</v>
      </c>
    </row>
    <row r="28" spans="1:15" ht="18.75" customHeight="1">
      <c r="A28" s="26" t="s">
        <v>40</v>
      </c>
      <c r="B28" s="31">
        <f>+B29</f>
        <v>-53983.6</v>
      </c>
      <c r="C28" s="31">
        <f>+C29</f>
        <v>-47036</v>
      </c>
      <c r="D28" s="31">
        <f aca="true" t="shared" si="7" ref="D28:O28">+D29</f>
        <v>-37809.2</v>
      </c>
      <c r="E28" s="31">
        <f t="shared" si="7"/>
        <v>-7044.4</v>
      </c>
      <c r="F28" s="31">
        <f t="shared" si="7"/>
        <v>-26197.6</v>
      </c>
      <c r="G28" s="31">
        <f t="shared" si="7"/>
        <v>-40559.2</v>
      </c>
      <c r="H28" s="31">
        <f t="shared" si="7"/>
        <v>-9319.2</v>
      </c>
      <c r="I28" s="31">
        <f t="shared" si="7"/>
        <v>-46389.2</v>
      </c>
      <c r="J28" s="31">
        <f t="shared" si="7"/>
        <v>-39740.8</v>
      </c>
      <c r="K28" s="31">
        <f t="shared" si="7"/>
        <v>-35886.4</v>
      </c>
      <c r="L28" s="31">
        <f t="shared" si="7"/>
        <v>-30135.6</v>
      </c>
      <c r="M28" s="31">
        <f t="shared" si="7"/>
        <v>-13662</v>
      </c>
      <c r="N28" s="31">
        <f t="shared" si="7"/>
        <v>-13534.4</v>
      </c>
      <c r="O28" s="31">
        <f t="shared" si="7"/>
        <v>-401297.60000000003</v>
      </c>
    </row>
    <row r="29" spans="1:26" ht="18.75" customHeight="1">
      <c r="A29" s="27" t="s">
        <v>41</v>
      </c>
      <c r="B29" s="16">
        <f>ROUND((-B9)*$G$3,2)</f>
        <v>-53983.6</v>
      </c>
      <c r="C29" s="16">
        <f aca="true" t="shared" si="8" ref="C29:N29">ROUND((-C9)*$G$3,2)</f>
        <v>-47036</v>
      </c>
      <c r="D29" s="16">
        <f t="shared" si="8"/>
        <v>-37809.2</v>
      </c>
      <c r="E29" s="16">
        <f t="shared" si="8"/>
        <v>-7044.4</v>
      </c>
      <c r="F29" s="16">
        <f t="shared" si="8"/>
        <v>-26197.6</v>
      </c>
      <c r="G29" s="16">
        <f t="shared" si="8"/>
        <v>-40559.2</v>
      </c>
      <c r="H29" s="16">
        <f t="shared" si="8"/>
        <v>-9319.2</v>
      </c>
      <c r="I29" s="16">
        <f t="shared" si="8"/>
        <v>-46389.2</v>
      </c>
      <c r="J29" s="16">
        <f t="shared" si="8"/>
        <v>-39740.8</v>
      </c>
      <c r="K29" s="16">
        <f t="shared" si="8"/>
        <v>-35886.4</v>
      </c>
      <c r="L29" s="16">
        <f t="shared" si="8"/>
        <v>-30135.6</v>
      </c>
      <c r="M29" s="16">
        <f t="shared" si="8"/>
        <v>-13662</v>
      </c>
      <c r="N29" s="16">
        <f t="shared" si="8"/>
        <v>-13534.4</v>
      </c>
      <c r="O29" s="32">
        <f aca="true" t="shared" si="9" ref="O29:O46">SUM(B29:N29)</f>
        <v>-401297.60000000003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945985.4500000001</v>
      </c>
      <c r="C44" s="36">
        <f t="shared" si="11"/>
        <v>726105.15</v>
      </c>
      <c r="D44" s="36">
        <f t="shared" si="11"/>
        <v>605009.9199999999</v>
      </c>
      <c r="E44" s="36">
        <f t="shared" si="11"/>
        <v>182327.55</v>
      </c>
      <c r="F44" s="36">
        <f t="shared" si="11"/>
        <v>696572.03</v>
      </c>
      <c r="G44" s="36">
        <f t="shared" si="11"/>
        <v>917714.3000000002</v>
      </c>
      <c r="H44" s="36">
        <f t="shared" si="11"/>
        <v>170091.31000000003</v>
      </c>
      <c r="I44" s="36">
        <f t="shared" si="11"/>
        <v>714564.38</v>
      </c>
      <c r="J44" s="36">
        <f t="shared" si="11"/>
        <v>680748.9599999998</v>
      </c>
      <c r="K44" s="36">
        <f t="shared" si="11"/>
        <v>843942.6499999999</v>
      </c>
      <c r="L44" s="36">
        <f t="shared" si="11"/>
        <v>796147.09</v>
      </c>
      <c r="M44" s="36">
        <f t="shared" si="11"/>
        <v>410355.05000000005</v>
      </c>
      <c r="N44" s="36">
        <f t="shared" si="11"/>
        <v>221640.62</v>
      </c>
      <c r="O44" s="36">
        <f>SUM(B44:N44)</f>
        <v>7911204.459999999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945985.4500000001</v>
      </c>
      <c r="C50" s="51">
        <f t="shared" si="12"/>
        <v>726105.15</v>
      </c>
      <c r="D50" s="51">
        <f t="shared" si="12"/>
        <v>605009.93</v>
      </c>
      <c r="E50" s="51">
        <f t="shared" si="12"/>
        <v>182327.55</v>
      </c>
      <c r="F50" s="51">
        <f t="shared" si="12"/>
        <v>696572.03</v>
      </c>
      <c r="G50" s="51">
        <f t="shared" si="12"/>
        <v>917714.29</v>
      </c>
      <c r="H50" s="51">
        <f t="shared" si="12"/>
        <v>170091.31</v>
      </c>
      <c r="I50" s="51">
        <f t="shared" si="12"/>
        <v>714564.39</v>
      </c>
      <c r="J50" s="51">
        <f t="shared" si="12"/>
        <v>680748.97</v>
      </c>
      <c r="K50" s="51">
        <f t="shared" si="12"/>
        <v>843942.65</v>
      </c>
      <c r="L50" s="51">
        <f t="shared" si="12"/>
        <v>796147.1</v>
      </c>
      <c r="M50" s="51">
        <f t="shared" si="12"/>
        <v>410355.06</v>
      </c>
      <c r="N50" s="51">
        <f t="shared" si="12"/>
        <v>221640.63</v>
      </c>
      <c r="O50" s="36">
        <f t="shared" si="12"/>
        <v>7911204.509999999</v>
      </c>
      <c r="Q50"/>
    </row>
    <row r="51" spans="1:18" ht="18.75" customHeight="1">
      <c r="A51" s="26" t="s">
        <v>59</v>
      </c>
      <c r="B51" s="51">
        <v>791409.05</v>
      </c>
      <c r="C51" s="51">
        <v>533166.63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1324575.6800000002</v>
      </c>
      <c r="P51"/>
      <c r="Q51"/>
      <c r="R51" s="43"/>
    </row>
    <row r="52" spans="1:16" ht="18.75" customHeight="1">
      <c r="A52" s="26" t="s">
        <v>60</v>
      </c>
      <c r="B52" s="51">
        <v>154576.4</v>
      </c>
      <c r="C52" s="51">
        <v>192938.52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347514.92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605009.93</v>
      </c>
      <c r="E53" s="52">
        <v>0</v>
      </c>
      <c r="F53" s="52">
        <v>0</v>
      </c>
      <c r="G53" s="52">
        <v>0</v>
      </c>
      <c r="H53" s="51">
        <v>170091.31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775101.24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182327.55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182327.55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696572.03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696572.03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917714.29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917714.29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714564.39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714564.39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680748.97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680748.97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843942.65</v>
      </c>
      <c r="L59" s="31">
        <v>796147.1</v>
      </c>
      <c r="M59" s="52">
        <v>0</v>
      </c>
      <c r="N59" s="52">
        <v>0</v>
      </c>
      <c r="O59" s="36">
        <f t="shared" si="13"/>
        <v>1640089.75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410355.06</v>
      </c>
      <c r="N60" s="52">
        <v>0</v>
      </c>
      <c r="O60" s="36">
        <f t="shared" si="13"/>
        <v>410355.06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221640.63</v>
      </c>
      <c r="O61" s="55">
        <f t="shared" si="13"/>
        <v>221640.63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2020-08-12T21:23:44Z</dcterms:modified>
  <cp:category/>
  <cp:version/>
  <cp:contentType/>
  <cp:contentStatus/>
</cp:coreProperties>
</file>