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<sst xmlns="http://schemas.openxmlformats.org/spreadsheetml/2006/main" count="74" uniqueCount="73">
  <si>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</si>
  <si>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</si>
  <si>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</si>
  <si>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</si>
  <si>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</si>
  <si>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</si>
  <si>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</si>
  <si>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</si>
  <si>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</si>
  <si>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</si>
  <si>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</si>
  <si>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</si>
  <si>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</si>
  <si>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</si>
  <si>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</si>
  <si>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</si>
  <si>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</si>
  <si>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</si>
  <si>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</si>
  <si>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</si>
  <si>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</si>
  <si>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</si>
  <si>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</si>
  <si>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</si>
  <si>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</si>
  <si>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</si>
  <si>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</si>
  <si>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</si>
  <si>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</si>
  <si>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</si>
  <si>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</si>
  <si>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</si>
  <si>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</si>
  <si>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</si>
  <si>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</si>
  <si>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</si>
  <si>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</si>
  <si>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</si>
  <si>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</si>
  <si>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</si>
  <si>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</si>
  <si>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</si>
  <si>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</si>
  <si>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</si>
  <si>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</si>
  <si>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</si>
  <si>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</si>
  <si>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</si>
  <si>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</si>
  <si>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</si>
  <si>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</si>
  <si>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</si>
  <si>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</si>
  <si>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</si>
  <si>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</si>
  <si>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</si>
  <si>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</si>
  <si>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</si>
  <si>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</si>
  <si>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</si>
  <si>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</si>
  <si>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</si>
  <si>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</si>
  <si>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</si>
  <si>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</si>
  <si>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</si>
  <si>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</si>
  <si>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</si>
  <si>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</si>
  <si>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</si>
  <si>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</si>
  <si>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</si>
  <si>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31/08/20 - VENCIMENTO 08/09/20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</si>
</sst>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204868</v>
      </c>
      <c r="C7" s="47">
        <f t="shared" si="0"/>
        <v>182618</v>
      </c>
      <c r="D7" s="47">
        <f t="shared" si="0"/>
        <v>253324</v>
      </c>
      <c r="E7" s="47">
        <f t="shared" si="0"/>
        <v>126670</v>
      </c>
      <c r="F7" s="47">
        <f t="shared" si="0"/>
        <v>141064</v>
      </c>
      <c r="G7" s="47">
        <f t="shared" si="0"/>
        <v>168416</v>
      </c>
      <c r="H7" s="47">
        <f t="shared" si="0"/>
        <v>189023</v>
      </c>
      <c r="I7" s="47">
        <f t="shared" si="0"/>
        <v>238372</v>
      </c>
      <c r="J7" s="47">
        <f t="shared" si="0"/>
        <v>68002</v>
      </c>
      <c r="K7" s="47">
        <f t="shared" si="0"/>
        <v>1572357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14195</v>
      </c>
      <c r="C8" s="45">
        <f t="shared" si="1"/>
        <v>13785</v>
      </c>
      <c r="D8" s="45">
        <f t="shared" si="1"/>
        <v>17241</v>
      </c>
      <c r="E8" s="45">
        <f t="shared" si="1"/>
        <v>8534</v>
      </c>
      <c r="F8" s="45">
        <f t="shared" si="1"/>
        <v>10701</v>
      </c>
      <c r="G8" s="45">
        <f t="shared" si="1"/>
        <v>7528</v>
      </c>
      <c r="H8" s="45">
        <f t="shared" si="1"/>
        <v>6383</v>
      </c>
      <c r="I8" s="45">
        <f t="shared" si="1"/>
        <v>13835</v>
      </c>
      <c r="J8" s="45">
        <f t="shared" si="1"/>
        <v>2272</v>
      </c>
      <c r="K8" s="38">
        <f>SUM(B8:J8)</f>
        <v>94474</v>
      </c>
      <c r="L8"/>
      <c r="M8"/>
      <c r="N8"/>
    </row>
    <row r="9" spans="1:14" ht="16.5" customHeight="1">
      <c r="A9" s="22" t="s">
        <v>35</v>
      </c>
      <c r="B9" s="45">
        <v>14182</v>
      </c>
      <c r="C9" s="45">
        <v>13783</v>
      </c>
      <c r="D9" s="45">
        <v>17239</v>
      </c>
      <c r="E9" s="45">
        <v>8514</v>
      </c>
      <c r="F9" s="45">
        <v>10697</v>
      </c>
      <c r="G9" s="45">
        <v>7526</v>
      </c>
      <c r="H9" s="45">
        <v>6383</v>
      </c>
      <c r="I9" s="45">
        <v>13823</v>
      </c>
      <c r="J9" s="45">
        <v>2272</v>
      </c>
      <c r="K9" s="38">
        <f>SUM(B9:J9)</f>
        <v>94419</v>
      </c>
      <c r="L9"/>
      <c r="M9"/>
      <c r="N9"/>
    </row>
    <row r="10" spans="1:14" ht="16.5" customHeight="1">
      <c r="A10" s="22" t="s">
        <v>34</v>
      </c>
      <c r="B10" s="45">
        <v>13</v>
      </c>
      <c r="C10" s="45">
        <v>2</v>
      </c>
      <c r="D10" s="45">
        <v>2</v>
      </c>
      <c r="E10" s="45">
        <v>20</v>
      </c>
      <c r="F10" s="45">
        <v>4</v>
      </c>
      <c r="G10" s="45">
        <v>2</v>
      </c>
      <c r="H10" s="45">
        <v>0</v>
      </c>
      <c r="I10" s="45">
        <v>12</v>
      </c>
      <c r="J10" s="45">
        <v>0</v>
      </c>
      <c r="K10" s="38">
        <f>SUM(B10:J10)</f>
        <v>55</v>
      </c>
      <c r="L10"/>
      <c r="M10"/>
      <c r="N10"/>
    </row>
    <row r="11" spans="1:14" ht="16.5" customHeight="1">
      <c r="A11" s="44" t="s">
        <v>33</v>
      </c>
      <c r="B11" s="43">
        <v>190673</v>
      </c>
      <c r="C11" s="43">
        <v>168833</v>
      </c>
      <c r="D11" s="43">
        <v>236083</v>
      </c>
      <c r="E11" s="43">
        <v>118136</v>
      </c>
      <c r="F11" s="43">
        <v>130363</v>
      </c>
      <c r="G11" s="43">
        <v>160888</v>
      </c>
      <c r="H11" s="43">
        <v>182640</v>
      </c>
      <c r="I11" s="43">
        <v>224537</v>
      </c>
      <c r="J11" s="43">
        <v>65730</v>
      </c>
      <c r="K11" s="38">
        <f>SUM(B11:J11)</f>
        <v>1477883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1.622868767876178</v>
      </c>
      <c r="C15" s="39">
        <v>1.704229132893013</v>
      </c>
      <c r="D15" s="39">
        <v>1.328084837245404</v>
      </c>
      <c r="E15" s="39">
        <v>1.799108946085995</v>
      </c>
      <c r="F15" s="39">
        <v>1.565654241594805</v>
      </c>
      <c r="G15" s="39">
        <v>1.482567294448752</v>
      </c>
      <c r="H15" s="39">
        <v>1.470286843259387</v>
      </c>
      <c r="I15" s="39">
        <v>1.567595865695807</v>
      </c>
      <c r="J15" s="39">
        <v>1.820391234761249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1128824.5699999998</v>
      </c>
      <c r="C17" s="36">
        <f aca="true" t="shared" si="2" ref="C17:J17">C18+C19+C20+C21+C22+C23+C24</f>
        <v>1155083.9100000001</v>
      </c>
      <c r="D17" s="36">
        <f t="shared" si="2"/>
        <v>1377040.92</v>
      </c>
      <c r="E17" s="36">
        <f t="shared" si="2"/>
        <v>821190.4600000001</v>
      </c>
      <c r="F17" s="36">
        <f t="shared" si="2"/>
        <v>840784.6399999999</v>
      </c>
      <c r="G17" s="36">
        <f t="shared" si="2"/>
        <v>951484.0900000001</v>
      </c>
      <c r="H17" s="36">
        <f t="shared" si="2"/>
        <v>850725.2999999999</v>
      </c>
      <c r="I17" s="36">
        <f t="shared" si="2"/>
        <v>1171387.0399999998</v>
      </c>
      <c r="J17" s="36">
        <f t="shared" si="2"/>
        <v>432675.27</v>
      </c>
      <c r="K17" s="36">
        <f aca="true" t="shared" si="3" ref="K17:K24">SUM(B17:J17)</f>
        <v>8729196.2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696715.09</v>
      </c>
      <c r="C18" s="30">
        <f t="shared" si="4"/>
        <v>681731.26</v>
      </c>
      <c r="D18" s="30">
        <f t="shared" si="4"/>
        <v>1047570.74</v>
      </c>
      <c r="E18" s="30">
        <f t="shared" si="4"/>
        <v>456037.33</v>
      </c>
      <c r="F18" s="30">
        <f t="shared" si="4"/>
        <v>537072.97</v>
      </c>
      <c r="G18" s="30">
        <f t="shared" si="4"/>
        <v>648317.39</v>
      </c>
      <c r="H18" s="30">
        <f t="shared" si="4"/>
        <v>580035.98</v>
      </c>
      <c r="I18" s="30">
        <f t="shared" si="4"/>
        <v>738381.11</v>
      </c>
      <c r="J18" s="30">
        <f t="shared" si="4"/>
        <v>238653.02</v>
      </c>
      <c r="K18" s="30">
        <f t="shared" si="3"/>
        <v>5624514.89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433962.07</v>
      </c>
      <c r="C19" s="30">
        <f t="shared" si="5"/>
        <v>480095.01</v>
      </c>
      <c r="D19" s="30">
        <f t="shared" si="5"/>
        <v>343692.08</v>
      </c>
      <c r="E19" s="30">
        <f t="shared" si="5"/>
        <v>364423.51</v>
      </c>
      <c r="F19" s="30">
        <f t="shared" si="5"/>
        <v>303797.6</v>
      </c>
      <c r="G19" s="30">
        <f t="shared" si="5"/>
        <v>312856.77</v>
      </c>
      <c r="H19" s="30">
        <f t="shared" si="5"/>
        <v>272783.29</v>
      </c>
      <c r="I19" s="30">
        <f t="shared" si="5"/>
        <v>419102.07</v>
      </c>
      <c r="J19" s="30">
        <f t="shared" si="5"/>
        <v>195788.85</v>
      </c>
      <c r="K19" s="30">
        <f t="shared" si="3"/>
        <v>3126501.25</v>
      </c>
      <c r="L19"/>
      <c r="M19"/>
      <c r="N19"/>
    </row>
    <row r="20" spans="1:14" ht="16.5" customHeight="1">
      <c r="A20" s="18" t="s">
        <v>28</v>
      </c>
      <c r="B20" s="30">
        <v>29671.94</v>
      </c>
      <c r="C20" s="30">
        <v>22195.12</v>
      </c>
      <c r="D20" s="30">
        <v>20549.39</v>
      </c>
      <c r="E20" s="30">
        <v>18906.15</v>
      </c>
      <c r="F20" s="30">
        <v>20727.98</v>
      </c>
      <c r="G20" s="30">
        <v>14639.93</v>
      </c>
      <c r="H20" s="30">
        <v>21089.59</v>
      </c>
      <c r="I20" s="30">
        <v>41596.89</v>
      </c>
      <c r="J20" s="30">
        <v>10029.7</v>
      </c>
      <c r="K20" s="30">
        <f t="shared" si="3"/>
        <v>199406.69</v>
      </c>
      <c r="L20"/>
      <c r="M20"/>
      <c r="N20"/>
    </row>
    <row r="21" spans="1:14" ht="16.5" customHeight="1">
      <c r="A21" s="18" t="s">
        <v>27</v>
      </c>
      <c r="B21" s="30">
        <v>1323.77</v>
      </c>
      <c r="C21" s="34">
        <v>2647.54</v>
      </c>
      <c r="D21" s="34">
        <v>0</v>
      </c>
      <c r="E21" s="30">
        <v>1323.77</v>
      </c>
      <c r="F21" s="30">
        <v>1323.77</v>
      </c>
      <c r="G21" s="34">
        <v>0</v>
      </c>
      <c r="H21" s="34">
        <v>0</v>
      </c>
      <c r="I21" s="34">
        <v>1323.77</v>
      </c>
      <c r="J21" s="34">
        <v>0</v>
      </c>
      <c r="K21" s="30">
        <f t="shared" si="3"/>
        <v>7942.620000000001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-115.55</v>
      </c>
      <c r="F23" s="30">
        <v>-115</v>
      </c>
      <c r="G23" s="30">
        <v>-111</v>
      </c>
      <c r="H23" s="30">
        <v>0</v>
      </c>
      <c r="I23" s="30">
        <v>0</v>
      </c>
      <c r="J23" s="30">
        <v>0</v>
      </c>
      <c r="K23" s="30">
        <f t="shared" si="3"/>
        <v>-341.55</v>
      </c>
      <c r="L23"/>
      <c r="M23"/>
      <c r="N23"/>
    </row>
    <row r="24" spans="1:14" ht="16.5" customHeight="1">
      <c r="A24" s="18" t="s">
        <v>70</v>
      </c>
      <c r="B24" s="30">
        <v>-32848.3</v>
      </c>
      <c r="C24" s="30">
        <v>-31585.02</v>
      </c>
      <c r="D24" s="30">
        <v>-34771.29</v>
      </c>
      <c r="E24" s="30">
        <v>-19384.75</v>
      </c>
      <c r="F24" s="30">
        <v>-22022.68</v>
      </c>
      <c r="G24" s="30">
        <v>-24219</v>
      </c>
      <c r="H24" s="30">
        <v>-23183.56</v>
      </c>
      <c r="I24" s="30">
        <v>-29016.8</v>
      </c>
      <c r="J24" s="30">
        <v>-11796.3</v>
      </c>
      <c r="K24" s="30">
        <f t="shared" si="3"/>
        <v>-228827.69999999998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-123099.15</v>
      </c>
      <c r="C27" s="30">
        <f t="shared" si="6"/>
        <v>-64711.65</v>
      </c>
      <c r="D27" s="30">
        <f t="shared" si="6"/>
        <v>-128505.42000000001</v>
      </c>
      <c r="E27" s="30">
        <f t="shared" si="6"/>
        <v>-97676.72</v>
      </c>
      <c r="F27" s="30">
        <f t="shared" si="6"/>
        <v>-47066.8</v>
      </c>
      <c r="G27" s="30">
        <f t="shared" si="6"/>
        <v>-112777.98000000001</v>
      </c>
      <c r="H27" s="30">
        <f t="shared" si="6"/>
        <v>-41585.96</v>
      </c>
      <c r="I27" s="30">
        <f t="shared" si="6"/>
        <v>-81889.98</v>
      </c>
      <c r="J27" s="30">
        <f t="shared" si="6"/>
        <v>-26932.77</v>
      </c>
      <c r="K27" s="30">
        <f aca="true" t="shared" si="7" ref="K27:K35">SUM(B27:J27)</f>
        <v>-724246.4299999999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-123099.15</v>
      </c>
      <c r="C28" s="30">
        <f t="shared" si="8"/>
        <v>-64711.65</v>
      </c>
      <c r="D28" s="30">
        <f t="shared" si="8"/>
        <v>-92454.38</v>
      </c>
      <c r="E28" s="30">
        <f t="shared" si="8"/>
        <v>-97676.72</v>
      </c>
      <c r="F28" s="30">
        <f t="shared" si="8"/>
        <v>-47066.8</v>
      </c>
      <c r="G28" s="30">
        <f t="shared" si="8"/>
        <v>-112777.98000000001</v>
      </c>
      <c r="H28" s="30">
        <f t="shared" si="8"/>
        <v>-41585.96</v>
      </c>
      <c r="I28" s="30">
        <f t="shared" si="8"/>
        <v>-81889.98</v>
      </c>
      <c r="J28" s="30">
        <f t="shared" si="8"/>
        <v>-16496.59</v>
      </c>
      <c r="K28" s="30">
        <f t="shared" si="7"/>
        <v>-677759.21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-62400.8</v>
      </c>
      <c r="C29" s="30">
        <f aca="true" t="shared" si="9" ref="C29:J29">-ROUND((C9)*$E$3,2)</f>
        <v>-60645.2</v>
      </c>
      <c r="D29" s="30">
        <f t="shared" si="9"/>
        <v>-75851.6</v>
      </c>
      <c r="E29" s="30">
        <f t="shared" si="9"/>
        <v>-37461.6</v>
      </c>
      <c r="F29" s="30">
        <f t="shared" si="9"/>
        <v>-47066.8</v>
      </c>
      <c r="G29" s="30">
        <f t="shared" si="9"/>
        <v>-33114.4</v>
      </c>
      <c r="H29" s="30">
        <f t="shared" si="9"/>
        <v>-28085.2</v>
      </c>
      <c r="I29" s="30">
        <f t="shared" si="9"/>
        <v>-60821.2</v>
      </c>
      <c r="J29" s="30">
        <f t="shared" si="9"/>
        <v>-9996.8</v>
      </c>
      <c r="K29" s="30">
        <f t="shared" si="7"/>
        <v>-415443.60000000003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-299.2</v>
      </c>
      <c r="C31" s="30">
        <v>-92.4</v>
      </c>
      <c r="D31" s="30">
        <v>-92.4</v>
      </c>
      <c r="E31" s="30">
        <v>-92.4</v>
      </c>
      <c r="F31" s="26">
        <v>0</v>
      </c>
      <c r="G31" s="30">
        <v>-123.2</v>
      </c>
      <c r="H31" s="30">
        <v>-41.36</v>
      </c>
      <c r="I31" s="30">
        <v>-64.57</v>
      </c>
      <c r="J31" s="30">
        <v>-19.91</v>
      </c>
      <c r="K31" s="30">
        <f t="shared" si="7"/>
        <v>-825.4399999999999</v>
      </c>
      <c r="L31"/>
      <c r="M31"/>
      <c r="N31"/>
    </row>
    <row r="32" spans="1:14" ht="16.5" customHeight="1">
      <c r="A32" s="25" t="s">
        <v>21</v>
      </c>
      <c r="B32" s="30">
        <v>-60399.15</v>
      </c>
      <c r="C32" s="30">
        <v>-3974.05</v>
      </c>
      <c r="D32" s="30">
        <v>-16510.38</v>
      </c>
      <c r="E32" s="30">
        <v>-60122.72</v>
      </c>
      <c r="F32" s="26">
        <v>0</v>
      </c>
      <c r="G32" s="30">
        <v>-79540.38</v>
      </c>
      <c r="H32" s="30">
        <v>-13459.4</v>
      </c>
      <c r="I32" s="30">
        <v>-21004.21</v>
      </c>
      <c r="J32" s="30">
        <v>-6479.88</v>
      </c>
      <c r="K32" s="30">
        <f t="shared" si="7"/>
        <v>-261490.16999999998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-36051.04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-10436.18</v>
      </c>
      <c r="K33" s="30">
        <f t="shared" si="7"/>
        <v>-46487.22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-36051.04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-10436.18</v>
      </c>
      <c r="K34" s="30">
        <f t="shared" si="7"/>
        <v>-46487.22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535000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535000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-535000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-535000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1005725.4199999998</v>
      </c>
      <c r="C47" s="27">
        <f aca="true" t="shared" si="11" ref="C47:J47">IF(C17+C27+C48&lt;0,0,C17+C27+C48)</f>
        <v>1090372.2600000002</v>
      </c>
      <c r="D47" s="27">
        <f t="shared" si="11"/>
        <v>1248535.5</v>
      </c>
      <c r="E47" s="27">
        <f t="shared" si="11"/>
        <v>723513.7400000001</v>
      </c>
      <c r="F47" s="27">
        <f t="shared" si="11"/>
        <v>793717.8399999999</v>
      </c>
      <c r="G47" s="27">
        <f t="shared" si="11"/>
        <v>838706.1100000001</v>
      </c>
      <c r="H47" s="27">
        <f t="shared" si="11"/>
        <v>809139.34</v>
      </c>
      <c r="I47" s="27">
        <f t="shared" si="11"/>
        <v>1089497.0599999998</v>
      </c>
      <c r="J47" s="27">
        <f t="shared" si="11"/>
        <v>405742.5</v>
      </c>
      <c r="K47" s="20">
        <f>SUM(B47:J47)</f>
        <v>8004949.77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1005725.4299999999</v>
      </c>
      <c r="C53" s="10">
        <f t="shared" si="13"/>
        <v>1090372.26</v>
      </c>
      <c r="D53" s="10">
        <f t="shared" si="13"/>
        <v>1248535.48</v>
      </c>
      <c r="E53" s="10">
        <f t="shared" si="13"/>
        <v>723513.75</v>
      </c>
      <c r="F53" s="10">
        <f t="shared" si="13"/>
        <v>793717.84</v>
      </c>
      <c r="G53" s="10">
        <f t="shared" si="13"/>
        <v>838706.11</v>
      </c>
      <c r="H53" s="10">
        <f t="shared" si="13"/>
        <v>809139.34</v>
      </c>
      <c r="I53" s="10">
        <f>SUM(I54:I66)</f>
        <v>1089497.04</v>
      </c>
      <c r="J53" s="10">
        <f t="shared" si="13"/>
        <v>405742.49</v>
      </c>
      <c r="K53" s="5">
        <f>SUM(K54:K66)</f>
        <v>8004949.74</v>
      </c>
      <c r="L53" s="9"/>
    </row>
    <row r="54" spans="1:11" ht="16.5" customHeight="1">
      <c r="A54" s="7" t="s">
        <v>60</v>
      </c>
      <c r="B54" s="8">
        <v>878199.45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878199.45</v>
      </c>
    </row>
    <row r="55" spans="1:11" ht="16.5" customHeight="1">
      <c r="A55" s="7" t="s">
        <v>61</v>
      </c>
      <c r="B55" s="8">
        <v>127525.98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127525.98</v>
      </c>
    </row>
    <row r="56" spans="1:11" ht="16.5" customHeight="1">
      <c r="A56" s="7" t="s">
        <v>4</v>
      </c>
      <c r="B56" s="6">
        <v>0</v>
      </c>
      <c r="C56" s="8">
        <v>1090372.26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1090372.26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1248535.48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1248535.48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723513.75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723513.75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793717.84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793717.84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838706.11</v>
      </c>
      <c r="H60" s="6">
        <v>0</v>
      </c>
      <c r="I60" s="6">
        <v>0</v>
      </c>
      <c r="J60" s="6">
        <v>0</v>
      </c>
      <c r="K60" s="5">
        <f t="shared" si="14"/>
        <v>838706.11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809139.34</v>
      </c>
      <c r="I61" s="6">
        <v>0</v>
      </c>
      <c r="J61" s="6">
        <v>0</v>
      </c>
      <c r="K61" s="5">
        <f t="shared" si="14"/>
        <v>809139.34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402351.26</v>
      </c>
      <c r="J63" s="6">
        <v>0</v>
      </c>
      <c r="K63" s="5">
        <f t="shared" si="14"/>
        <v>402351.26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687145.78</v>
      </c>
      <c r="J64" s="6">
        <v>0</v>
      </c>
      <c r="K64" s="5">
        <f t="shared" si="14"/>
        <v>687145.78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405742.49</v>
      </c>
      <c r="K65" s="5">
        <f t="shared" si="14"/>
        <v>405742.49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2020-09-04T17:35:25Z</dcterms:modified>
  <cp:category/>
  <cp:version/>
  <cp:contentType/>
  <cp:contentStatus/>
</cp:coreProperties>
</file>