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<sst xmlns="http://schemas.openxmlformats.org/spreadsheetml/2006/main" count="74" uniqueCount="73">
  <si>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</si>
  <si>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</si>
  <si>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</si>
  <si>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</si>
  <si>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</si>
  <si>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</si>
  <si>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</si>
  <si>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</si>
  <si>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</si>
  <si>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</si>
  <si>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</si>
  <si>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</si>
  <si>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</si>
  <si>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</si>
  <si>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</si>
  <si>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</si>
  <si>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</si>
  <si>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</si>
  <si>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</si>
  <si>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</si>
  <si>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</si>
  <si>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</si>
  <si>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</si>
  <si>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</si>
  <si>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</si>
  <si>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</si>
  <si>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</si>
  <si>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</si>
  <si>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</si>
  <si>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</si>
  <si>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</si>
  <si>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</si>
  <si>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</si>
  <si>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</si>
  <si>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</si>
  <si>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</si>
  <si>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</si>
  <si>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</si>
  <si>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</si>
  <si>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</si>
  <si>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</si>
  <si>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</si>
  <si>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</si>
  <si>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</si>
  <si>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</si>
  <si>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</si>
  <si>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</si>
  <si>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</si>
  <si>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</si>
  <si>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</si>
  <si>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</si>
  <si>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</si>
  <si>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</si>
  <si>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</si>
  <si>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</si>
  <si>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</si>
  <si>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</si>
  <si>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</si>
  <si>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</si>
  <si>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</si>
  <si>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</si>
  <si>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</si>
  <si>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</si>
  <si>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</si>
  <si>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</si>
  <si>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</si>
  <si>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</si>
  <si>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</si>
  <si>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</si>
  <si>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</si>
  <si>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</si>
  <si>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</si>
  <si>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29/08/20 - VENCIMENTO 04/09/20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</si>
</sst>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127854</v>
      </c>
      <c r="C7" s="47">
        <f t="shared" si="0"/>
        <v>110644</v>
      </c>
      <c r="D7" s="47">
        <f t="shared" si="0"/>
        <v>167070</v>
      </c>
      <c r="E7" s="47">
        <f t="shared" si="0"/>
        <v>77987</v>
      </c>
      <c r="F7" s="47">
        <f t="shared" si="0"/>
        <v>93339</v>
      </c>
      <c r="G7" s="47">
        <f t="shared" si="0"/>
        <v>122158</v>
      </c>
      <c r="H7" s="47">
        <f t="shared" si="0"/>
        <v>135916</v>
      </c>
      <c r="I7" s="47">
        <f t="shared" si="0"/>
        <v>151408</v>
      </c>
      <c r="J7" s="47">
        <f t="shared" si="0"/>
        <v>32370</v>
      </c>
      <c r="K7" s="47">
        <f t="shared" si="0"/>
        <v>1018746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10474</v>
      </c>
      <c r="C8" s="45">
        <f t="shared" si="1"/>
        <v>11084</v>
      </c>
      <c r="D8" s="45">
        <f t="shared" si="1"/>
        <v>13919</v>
      </c>
      <c r="E8" s="45">
        <f t="shared" si="1"/>
        <v>6666</v>
      </c>
      <c r="F8" s="45">
        <f t="shared" si="1"/>
        <v>7222</v>
      </c>
      <c r="G8" s="45">
        <f t="shared" si="1"/>
        <v>6089</v>
      </c>
      <c r="H8" s="45">
        <f t="shared" si="1"/>
        <v>5463</v>
      </c>
      <c r="I8" s="45">
        <f t="shared" si="1"/>
        <v>10271</v>
      </c>
      <c r="J8" s="45">
        <f t="shared" si="1"/>
        <v>1111</v>
      </c>
      <c r="K8" s="38">
        <f>SUM(B8:J8)</f>
        <v>72299</v>
      </c>
      <c r="L8"/>
      <c r="M8"/>
      <c r="N8"/>
    </row>
    <row r="9" spans="1:14" ht="16.5" customHeight="1">
      <c r="A9" s="22" t="s">
        <v>35</v>
      </c>
      <c r="B9" s="45">
        <v>10462</v>
      </c>
      <c r="C9" s="45">
        <v>11081</v>
      </c>
      <c r="D9" s="45">
        <v>13919</v>
      </c>
      <c r="E9" s="45">
        <v>6655</v>
      </c>
      <c r="F9" s="45">
        <v>7217</v>
      </c>
      <c r="G9" s="45">
        <v>6086</v>
      </c>
      <c r="H9" s="45">
        <v>5463</v>
      </c>
      <c r="I9" s="45">
        <v>10265</v>
      </c>
      <c r="J9" s="45">
        <v>1111</v>
      </c>
      <c r="K9" s="38">
        <f>SUM(B9:J9)</f>
        <v>72259</v>
      </c>
      <c r="L9"/>
      <c r="M9"/>
      <c r="N9"/>
    </row>
    <row r="10" spans="1:14" ht="16.5" customHeight="1">
      <c r="A10" s="22" t="s">
        <v>34</v>
      </c>
      <c r="B10" s="45">
        <v>12</v>
      </c>
      <c r="C10" s="45">
        <v>3</v>
      </c>
      <c r="D10" s="45">
        <v>0</v>
      </c>
      <c r="E10" s="45">
        <v>11</v>
      </c>
      <c r="F10" s="45">
        <v>5</v>
      </c>
      <c r="G10" s="45">
        <v>3</v>
      </c>
      <c r="H10" s="45">
        <v>0</v>
      </c>
      <c r="I10" s="45">
        <v>6</v>
      </c>
      <c r="J10" s="45">
        <v>0</v>
      </c>
      <c r="K10" s="38">
        <f>SUM(B10:J10)</f>
        <v>40</v>
      </c>
      <c r="L10"/>
      <c r="M10"/>
      <c r="N10"/>
    </row>
    <row r="11" spans="1:14" ht="16.5" customHeight="1">
      <c r="A11" s="44" t="s">
        <v>33</v>
      </c>
      <c r="B11" s="43">
        <v>117380</v>
      </c>
      <c r="C11" s="43">
        <v>99560</v>
      </c>
      <c r="D11" s="43">
        <v>153151</v>
      </c>
      <c r="E11" s="43">
        <v>71321</v>
      </c>
      <c r="F11" s="43">
        <v>86117</v>
      </c>
      <c r="G11" s="43">
        <v>116069</v>
      </c>
      <c r="H11" s="43">
        <v>130453</v>
      </c>
      <c r="I11" s="43">
        <v>141137</v>
      </c>
      <c r="J11" s="43">
        <v>31259</v>
      </c>
      <c r="K11" s="38">
        <f>SUM(B11:J11)</f>
        <v>946447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1.583146823322369</v>
      </c>
      <c r="C15" s="39">
        <v>1.664916550896015</v>
      </c>
      <c r="D15" s="39">
        <v>1.283087510503193</v>
      </c>
      <c r="E15" s="39">
        <v>1.704303876136421</v>
      </c>
      <c r="F15" s="39">
        <v>1.483516041878177</v>
      </c>
      <c r="G15" s="39">
        <v>1.431902362146817</v>
      </c>
      <c r="H15" s="39">
        <v>1.387008975664313</v>
      </c>
      <c r="I15" s="39">
        <v>1.478647935534796</v>
      </c>
      <c r="J15" s="39">
        <v>1.686219981899044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673454.01</v>
      </c>
      <c r="C17" s="36">
        <f aca="true" t="shared" si="2" ref="C17:J17">C18+C19+C20+C21+C22+C23+C24</f>
        <v>677522.6999999998</v>
      </c>
      <c r="D17" s="36">
        <f t="shared" si="2"/>
        <v>865693.33</v>
      </c>
      <c r="E17" s="36">
        <f t="shared" si="2"/>
        <v>474610.73999999993</v>
      </c>
      <c r="F17" s="36">
        <f t="shared" si="2"/>
        <v>521840.33999999997</v>
      </c>
      <c r="G17" s="36">
        <f t="shared" si="2"/>
        <v>659854.58</v>
      </c>
      <c r="H17" s="36">
        <f t="shared" si="2"/>
        <v>570629.98</v>
      </c>
      <c r="I17" s="36">
        <f t="shared" si="2"/>
        <v>691114.4099999999</v>
      </c>
      <c r="J17" s="36">
        <f t="shared" si="2"/>
        <v>185284.2</v>
      </c>
      <c r="K17" s="36">
        <f aca="true" t="shared" si="3" ref="K17:K24">SUM(B17:J17)</f>
        <v>5320004.29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434805.88</v>
      </c>
      <c r="C18" s="30">
        <f t="shared" si="4"/>
        <v>413045.12</v>
      </c>
      <c r="D18" s="30">
        <f t="shared" si="4"/>
        <v>690884.57</v>
      </c>
      <c r="E18" s="30">
        <f t="shared" si="4"/>
        <v>280768.8</v>
      </c>
      <c r="F18" s="30">
        <f t="shared" si="4"/>
        <v>355369.57</v>
      </c>
      <c r="G18" s="30">
        <f t="shared" si="4"/>
        <v>470247.22</v>
      </c>
      <c r="H18" s="30">
        <f t="shared" si="4"/>
        <v>417071.84</v>
      </c>
      <c r="I18" s="30">
        <f t="shared" si="4"/>
        <v>469001.42</v>
      </c>
      <c r="J18" s="30">
        <f t="shared" si="4"/>
        <v>113602.52</v>
      </c>
      <c r="K18" s="30">
        <f t="shared" si="3"/>
        <v>3644796.94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253555.67</v>
      </c>
      <c r="C19" s="30">
        <f t="shared" si="5"/>
        <v>274640.54</v>
      </c>
      <c r="D19" s="30">
        <f t="shared" si="5"/>
        <v>195580.79</v>
      </c>
      <c r="E19" s="30">
        <f t="shared" si="5"/>
        <v>197746.55</v>
      </c>
      <c r="F19" s="30">
        <f t="shared" si="5"/>
        <v>171826.89</v>
      </c>
      <c r="G19" s="30">
        <f t="shared" si="5"/>
        <v>203100.89</v>
      </c>
      <c r="H19" s="30">
        <f t="shared" si="5"/>
        <v>161410.55</v>
      </c>
      <c r="I19" s="30">
        <f t="shared" si="5"/>
        <v>224486.56</v>
      </c>
      <c r="J19" s="30">
        <f t="shared" si="5"/>
        <v>77956.32</v>
      </c>
      <c r="K19" s="30">
        <f t="shared" si="3"/>
        <v>1760304.7600000002</v>
      </c>
      <c r="L19"/>
      <c r="M19"/>
      <c r="N19"/>
    </row>
    <row r="20" spans="1:14" ht="16.5" customHeight="1">
      <c r="A20" s="18" t="s">
        <v>28</v>
      </c>
      <c r="B20" s="30">
        <v>16616.9</v>
      </c>
      <c r="C20" s="30">
        <v>18774.34</v>
      </c>
      <c r="D20" s="30">
        <v>13994.33</v>
      </c>
      <c r="E20" s="30">
        <v>14215.73</v>
      </c>
      <c r="F20" s="30">
        <v>15409.92</v>
      </c>
      <c r="G20" s="30">
        <v>10799.13</v>
      </c>
      <c r="H20" s="30">
        <v>15327.83</v>
      </c>
      <c r="I20" s="30">
        <v>25412.73</v>
      </c>
      <c r="J20" s="30">
        <v>5514.86</v>
      </c>
      <c r="K20" s="30">
        <f t="shared" si="3"/>
        <v>136065.77</v>
      </c>
      <c r="L20"/>
      <c r="M20"/>
      <c r="N20"/>
    </row>
    <row r="21" spans="1:14" ht="16.5" customHeight="1">
      <c r="A21" s="18" t="s">
        <v>27</v>
      </c>
      <c r="B21" s="30">
        <v>1323.86</v>
      </c>
      <c r="C21" s="34">
        <v>2647.72</v>
      </c>
      <c r="D21" s="34">
        <v>0</v>
      </c>
      <c r="E21" s="30">
        <v>1323.86</v>
      </c>
      <c r="F21" s="30">
        <v>1323.86</v>
      </c>
      <c r="G21" s="34">
        <v>0</v>
      </c>
      <c r="H21" s="34">
        <v>0</v>
      </c>
      <c r="I21" s="34">
        <v>1323.86</v>
      </c>
      <c r="J21" s="34">
        <v>0</v>
      </c>
      <c r="K21" s="30">
        <f t="shared" si="3"/>
        <v>7943.159999999999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-315.48</v>
      </c>
      <c r="J23" s="30">
        <v>0</v>
      </c>
      <c r="K23" s="30">
        <f t="shared" si="3"/>
        <v>-315.48</v>
      </c>
      <c r="L23"/>
      <c r="M23"/>
      <c r="N23"/>
    </row>
    <row r="24" spans="1:14" ht="16.5" customHeight="1">
      <c r="A24" s="18" t="s">
        <v>70</v>
      </c>
      <c r="B24" s="30">
        <v>-32848.3</v>
      </c>
      <c r="C24" s="30">
        <v>-31585.02</v>
      </c>
      <c r="D24" s="30">
        <v>-34766.36</v>
      </c>
      <c r="E24" s="30">
        <v>-19444.2</v>
      </c>
      <c r="F24" s="30">
        <v>-22089.9</v>
      </c>
      <c r="G24" s="30">
        <v>-24292.66</v>
      </c>
      <c r="H24" s="30">
        <v>-23180.24</v>
      </c>
      <c r="I24" s="30">
        <v>-28794.68</v>
      </c>
      <c r="J24" s="30">
        <v>-11789.5</v>
      </c>
      <c r="K24" s="30">
        <f t="shared" si="3"/>
        <v>-228790.86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-46032.8</v>
      </c>
      <c r="C27" s="30">
        <f t="shared" si="6"/>
        <v>-48756.4</v>
      </c>
      <c r="D27" s="30">
        <f t="shared" si="6"/>
        <v>-97294.22</v>
      </c>
      <c r="E27" s="30">
        <f t="shared" si="6"/>
        <v>-29282</v>
      </c>
      <c r="F27" s="30">
        <f t="shared" si="6"/>
        <v>-31754.8</v>
      </c>
      <c r="G27" s="30">
        <f t="shared" si="6"/>
        <v>-26778.4</v>
      </c>
      <c r="H27" s="30">
        <f t="shared" si="6"/>
        <v>-24037.2</v>
      </c>
      <c r="I27" s="30">
        <f t="shared" si="6"/>
        <v>-45166</v>
      </c>
      <c r="J27" s="30">
        <f t="shared" si="6"/>
        <v>-15324.88</v>
      </c>
      <c r="K27" s="30">
        <f aca="true" t="shared" si="7" ref="K27:K35">SUM(B27:J27)</f>
        <v>-364426.7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-46032.8</v>
      </c>
      <c r="C28" s="30">
        <f t="shared" si="8"/>
        <v>-48756.4</v>
      </c>
      <c r="D28" s="30">
        <f t="shared" si="8"/>
        <v>-61243.6</v>
      </c>
      <c r="E28" s="30">
        <f t="shared" si="8"/>
        <v>-29282</v>
      </c>
      <c r="F28" s="30">
        <f t="shared" si="8"/>
        <v>-31754.8</v>
      </c>
      <c r="G28" s="30">
        <f t="shared" si="8"/>
        <v>-26778.4</v>
      </c>
      <c r="H28" s="30">
        <f t="shared" si="8"/>
        <v>-24037.2</v>
      </c>
      <c r="I28" s="30">
        <f t="shared" si="8"/>
        <v>-45166</v>
      </c>
      <c r="J28" s="30">
        <f t="shared" si="8"/>
        <v>-4888.4</v>
      </c>
      <c r="K28" s="30">
        <f t="shared" si="7"/>
        <v>-317939.60000000003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-46032.8</v>
      </c>
      <c r="C29" s="30">
        <f aca="true" t="shared" si="9" ref="C29:J29">-ROUND((C9)*$E$3,2)</f>
        <v>-48756.4</v>
      </c>
      <c r="D29" s="30">
        <f t="shared" si="9"/>
        <v>-61243.6</v>
      </c>
      <c r="E29" s="30">
        <f t="shared" si="9"/>
        <v>-29282</v>
      </c>
      <c r="F29" s="30">
        <f t="shared" si="9"/>
        <v>-31754.8</v>
      </c>
      <c r="G29" s="30">
        <f t="shared" si="9"/>
        <v>-26778.4</v>
      </c>
      <c r="H29" s="30">
        <f t="shared" si="9"/>
        <v>-24037.2</v>
      </c>
      <c r="I29" s="30">
        <f t="shared" si="9"/>
        <v>-45166</v>
      </c>
      <c r="J29" s="30">
        <f t="shared" si="9"/>
        <v>-4888.4</v>
      </c>
      <c r="K29" s="30">
        <f t="shared" si="7"/>
        <v>-317939.60000000003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-36050.62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-10436.48</v>
      </c>
      <c r="K33" s="30">
        <f t="shared" si="7"/>
        <v>-46487.100000000006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-36050.62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-10436.48</v>
      </c>
      <c r="K34" s="30">
        <f t="shared" si="7"/>
        <v>-46487.100000000006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627421.21</v>
      </c>
      <c r="C47" s="27">
        <f aca="true" t="shared" si="11" ref="C47:J47">IF(C17+C27+C48&lt;0,0,C17+C27+C48)</f>
        <v>628766.2999999998</v>
      </c>
      <c r="D47" s="27">
        <f t="shared" si="11"/>
        <v>768399.11</v>
      </c>
      <c r="E47" s="27">
        <f t="shared" si="11"/>
        <v>445328.73999999993</v>
      </c>
      <c r="F47" s="27">
        <f t="shared" si="11"/>
        <v>490085.54</v>
      </c>
      <c r="G47" s="27">
        <f t="shared" si="11"/>
        <v>633076.1799999999</v>
      </c>
      <c r="H47" s="27">
        <f t="shared" si="11"/>
        <v>546592.78</v>
      </c>
      <c r="I47" s="27">
        <f t="shared" si="11"/>
        <v>645948.4099999999</v>
      </c>
      <c r="J47" s="27">
        <f t="shared" si="11"/>
        <v>169959.32</v>
      </c>
      <c r="K47" s="20">
        <f>SUM(B47:J47)</f>
        <v>4955577.59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627421.22</v>
      </c>
      <c r="C53" s="10">
        <f t="shared" si="13"/>
        <v>628766.29</v>
      </c>
      <c r="D53" s="10">
        <f t="shared" si="13"/>
        <v>768399.11</v>
      </c>
      <c r="E53" s="10">
        <f t="shared" si="13"/>
        <v>445328.74</v>
      </c>
      <c r="F53" s="10">
        <f t="shared" si="13"/>
        <v>490085.54</v>
      </c>
      <c r="G53" s="10">
        <f t="shared" si="13"/>
        <v>633076.18</v>
      </c>
      <c r="H53" s="10">
        <f t="shared" si="13"/>
        <v>546592.77</v>
      </c>
      <c r="I53" s="10">
        <f>SUM(I54:I66)</f>
        <v>645948.41</v>
      </c>
      <c r="J53" s="10">
        <f t="shared" si="13"/>
        <v>169959.31</v>
      </c>
      <c r="K53" s="5">
        <f>SUM(K54:K66)</f>
        <v>4955577.57</v>
      </c>
      <c r="L53" s="9"/>
    </row>
    <row r="54" spans="1:11" ht="16.5" customHeight="1">
      <c r="A54" s="7" t="s">
        <v>60</v>
      </c>
      <c r="B54" s="8">
        <v>547864.21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547864.21</v>
      </c>
    </row>
    <row r="55" spans="1:11" ht="16.5" customHeight="1">
      <c r="A55" s="7" t="s">
        <v>61</v>
      </c>
      <c r="B55" s="8">
        <v>79557.01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79557.01</v>
      </c>
    </row>
    <row r="56" spans="1:11" ht="16.5" customHeight="1">
      <c r="A56" s="7" t="s">
        <v>4</v>
      </c>
      <c r="B56" s="6">
        <v>0</v>
      </c>
      <c r="C56" s="8">
        <v>628766.29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628766.29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768399.11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768399.11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445328.74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445328.74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490085.54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490085.54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633076.18</v>
      </c>
      <c r="H60" s="6">
        <v>0</v>
      </c>
      <c r="I60" s="6">
        <v>0</v>
      </c>
      <c r="J60" s="6">
        <v>0</v>
      </c>
      <c r="K60" s="5">
        <f t="shared" si="14"/>
        <v>633076.18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546592.77</v>
      </c>
      <c r="I61" s="6">
        <v>0</v>
      </c>
      <c r="J61" s="6">
        <v>0</v>
      </c>
      <c r="K61" s="5">
        <f t="shared" si="14"/>
        <v>546592.77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232218.45</v>
      </c>
      <c r="J63" s="6">
        <v>0</v>
      </c>
      <c r="K63" s="5">
        <f t="shared" si="14"/>
        <v>232218.45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413729.96</v>
      </c>
      <c r="J64" s="6">
        <v>0</v>
      </c>
      <c r="K64" s="5">
        <f t="shared" si="14"/>
        <v>413729.96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169959.31</v>
      </c>
      <c r="K65" s="5">
        <f t="shared" si="14"/>
        <v>169959.31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2020-09-03T19:25:17Z</dcterms:modified>
  <cp:category/>
  <cp:version/>
  <cp:contentType/>
  <cp:contentStatus/>
</cp:coreProperties>
</file>