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<sst xmlns="http://schemas.openxmlformats.org/spreadsheetml/2006/main" count="74" uniqueCount="73">
  <si>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</si>
  <si>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</si>
  <si>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</si>
  <si>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</si>
  <si>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</si>
  <si>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</si>
  <si>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</si>
  <si>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</si>
  <si>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</si>
  <si>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</si>
  <si>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</si>
  <si>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</si>
  <si>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</si>
  <si>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</si>
  <si>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</si>
  <si>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</si>
  <si>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</si>
  <si>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</si>
  <si>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</si>
  <si>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</si>
  <si>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</si>
  <si>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</si>
  <si>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</si>
  <si>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</si>
  <si>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</si>
  <si>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</si>
  <si>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</si>
  <si>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</si>
  <si>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</si>
  <si>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</si>
  <si>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</si>
  <si>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</si>
  <si>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</si>
  <si>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</si>
  <si>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</si>
  <si>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</si>
  <si>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</si>
  <si>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</si>
  <si>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</si>
  <si>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</si>
  <si>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</si>
  <si>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</si>
  <si>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</si>
  <si>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</si>
  <si>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</si>
  <si>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</si>
  <si>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</si>
  <si>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</si>
  <si>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</si>
  <si>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</si>
  <si>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</si>
  <si>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</si>
  <si>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</si>
  <si>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</si>
  <si>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</si>
  <si>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</si>
  <si>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</si>
  <si>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</si>
  <si>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</si>
  <si>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</si>
  <si>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</si>
  <si>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</si>
  <si>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</si>
  <si>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</si>
  <si>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</si>
  <si>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</si>
  <si>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</si>
  <si>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</si>
  <si>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</si>
  <si>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</si>
  <si>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</si>
  <si>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</si>
  <si>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23/08/20 - VENCIMENTO 28/08/20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</si>
</sst>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57259</v>
      </c>
      <c r="C7" s="47">
        <f t="shared" si="0"/>
        <v>42865</v>
      </c>
      <c r="D7" s="47">
        <f t="shared" si="0"/>
        <v>69803</v>
      </c>
      <c r="E7" s="47">
        <f t="shared" si="0"/>
        <v>32270</v>
      </c>
      <c r="F7" s="47">
        <f t="shared" si="0"/>
        <v>44475</v>
      </c>
      <c r="G7" s="47">
        <f t="shared" si="0"/>
        <v>55042</v>
      </c>
      <c r="H7" s="47">
        <f t="shared" si="0"/>
        <v>62183</v>
      </c>
      <c r="I7" s="47">
        <f t="shared" si="0"/>
        <v>75899</v>
      </c>
      <c r="J7" s="47">
        <f t="shared" si="0"/>
        <v>15929</v>
      </c>
      <c r="K7" s="47">
        <f t="shared" si="0"/>
        <v>455725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4603</v>
      </c>
      <c r="C8" s="45">
        <f t="shared" si="1"/>
        <v>4079</v>
      </c>
      <c r="D8" s="45">
        <f t="shared" si="1"/>
        <v>6112</v>
      </c>
      <c r="E8" s="45">
        <f t="shared" si="1"/>
        <v>2970</v>
      </c>
      <c r="F8" s="45">
        <f t="shared" si="1"/>
        <v>3450</v>
      </c>
      <c r="G8" s="45">
        <f t="shared" si="1"/>
        <v>2909</v>
      </c>
      <c r="H8" s="45">
        <f t="shared" si="1"/>
        <v>2789</v>
      </c>
      <c r="I8" s="45">
        <f t="shared" si="1"/>
        <v>4994</v>
      </c>
      <c r="J8" s="45">
        <f t="shared" si="1"/>
        <v>515</v>
      </c>
      <c r="K8" s="38">
        <f>SUM(B8:J8)</f>
        <v>32421</v>
      </c>
      <c r="L8"/>
      <c r="M8"/>
      <c r="N8"/>
    </row>
    <row r="9" spans="1:14" ht="16.5" customHeight="1">
      <c r="A9" s="22" t="s">
        <v>35</v>
      </c>
      <c r="B9" s="45">
        <v>4599</v>
      </c>
      <c r="C9" s="45">
        <v>4079</v>
      </c>
      <c r="D9" s="45">
        <v>6109</v>
      </c>
      <c r="E9" s="45">
        <v>2964</v>
      </c>
      <c r="F9" s="45">
        <v>3445</v>
      </c>
      <c r="G9" s="45">
        <v>2908</v>
      </c>
      <c r="H9" s="45">
        <v>2789</v>
      </c>
      <c r="I9" s="45">
        <v>4991</v>
      </c>
      <c r="J9" s="45">
        <v>515</v>
      </c>
      <c r="K9" s="38">
        <f>SUM(B9:J9)</f>
        <v>32399</v>
      </c>
      <c r="L9"/>
      <c r="M9"/>
      <c r="N9"/>
    </row>
    <row r="10" spans="1:14" ht="16.5" customHeight="1">
      <c r="A10" s="22" t="s">
        <v>34</v>
      </c>
      <c r="B10" s="45">
        <v>4</v>
      </c>
      <c r="C10" s="45">
        <v>0</v>
      </c>
      <c r="D10" s="45">
        <v>3</v>
      </c>
      <c r="E10" s="45">
        <v>6</v>
      </c>
      <c r="F10" s="45">
        <v>5</v>
      </c>
      <c r="G10" s="45">
        <v>1</v>
      </c>
      <c r="H10" s="45">
        <v>0</v>
      </c>
      <c r="I10" s="45">
        <v>3</v>
      </c>
      <c r="J10" s="45">
        <v>0</v>
      </c>
      <c r="K10" s="38">
        <f>SUM(B10:J10)</f>
        <v>22</v>
      </c>
      <c r="L10"/>
      <c r="M10"/>
      <c r="N10"/>
    </row>
    <row r="11" spans="1:14" ht="16.5" customHeight="1">
      <c r="A11" s="44" t="s">
        <v>33</v>
      </c>
      <c r="B11" s="43">
        <v>52656</v>
      </c>
      <c r="C11" s="43">
        <v>38786</v>
      </c>
      <c r="D11" s="43">
        <v>63691</v>
      </c>
      <c r="E11" s="43">
        <v>29300</v>
      </c>
      <c r="F11" s="43">
        <v>41025</v>
      </c>
      <c r="G11" s="43">
        <v>52133</v>
      </c>
      <c r="H11" s="43">
        <v>59394</v>
      </c>
      <c r="I11" s="43">
        <v>70905</v>
      </c>
      <c r="J11" s="43">
        <v>15414</v>
      </c>
      <c r="K11" s="38">
        <f>SUM(B11:J11)</f>
        <v>423304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1.761466415827171</v>
      </c>
      <c r="C15" s="39">
        <v>1.957079058332552</v>
      </c>
      <c r="D15" s="39">
        <v>1.49301860012187</v>
      </c>
      <c r="E15" s="39">
        <v>1.790261513071352</v>
      </c>
      <c r="F15" s="39">
        <v>1.738900198789724</v>
      </c>
      <c r="G15" s="39">
        <v>1.678524800108699</v>
      </c>
      <c r="H15" s="39">
        <v>1.596258879380837</v>
      </c>
      <c r="I15" s="39">
        <v>1.6433178182522</v>
      </c>
      <c r="J15" s="39">
        <v>1.867638330665503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326386.63</v>
      </c>
      <c r="C17" s="36">
        <f aca="true" t="shared" si="2" ref="C17:J17">C18+C19+C20+C21+C22+C23+C24</f>
        <v>296222.33999999997</v>
      </c>
      <c r="D17" s="36">
        <f t="shared" si="2"/>
        <v>407538.47</v>
      </c>
      <c r="E17" s="36">
        <f t="shared" si="2"/>
        <v>201918.18999999997</v>
      </c>
      <c r="F17" s="36">
        <f t="shared" si="2"/>
        <v>284937.8</v>
      </c>
      <c r="G17" s="36">
        <f t="shared" si="2"/>
        <v>338188.06999999995</v>
      </c>
      <c r="H17" s="36">
        <f t="shared" si="2"/>
        <v>292161.49</v>
      </c>
      <c r="I17" s="36">
        <f t="shared" si="2"/>
        <v>381768.96</v>
      </c>
      <c r="J17" s="36">
        <f t="shared" si="2"/>
        <v>98059.33</v>
      </c>
      <c r="K17" s="36">
        <f aca="true" t="shared" si="3" ref="K17:K24">SUM(B17:J17)</f>
        <v>2627181.2800000003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194726.41</v>
      </c>
      <c r="C18" s="30">
        <f t="shared" si="4"/>
        <v>160019.33</v>
      </c>
      <c r="D18" s="30">
        <f t="shared" si="4"/>
        <v>288656.35</v>
      </c>
      <c r="E18" s="30">
        <f t="shared" si="4"/>
        <v>116178.45</v>
      </c>
      <c r="F18" s="30">
        <f t="shared" si="4"/>
        <v>169329.67</v>
      </c>
      <c r="G18" s="30">
        <f t="shared" si="4"/>
        <v>211884.18</v>
      </c>
      <c r="H18" s="30">
        <f t="shared" si="4"/>
        <v>190814.75</v>
      </c>
      <c r="I18" s="30">
        <f t="shared" si="4"/>
        <v>235104.74</v>
      </c>
      <c r="J18" s="30">
        <f t="shared" si="4"/>
        <v>55902.83</v>
      </c>
      <c r="K18" s="30">
        <f t="shared" si="3"/>
        <v>1622616.71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148277.62</v>
      </c>
      <c r="C19" s="30">
        <f t="shared" si="5"/>
        <v>153151.15</v>
      </c>
      <c r="D19" s="30">
        <f t="shared" si="5"/>
        <v>142312.95</v>
      </c>
      <c r="E19" s="30">
        <f t="shared" si="5"/>
        <v>91811.36</v>
      </c>
      <c r="F19" s="30">
        <f t="shared" si="5"/>
        <v>125117.73</v>
      </c>
      <c r="G19" s="30">
        <f t="shared" si="5"/>
        <v>143768.67</v>
      </c>
      <c r="H19" s="30">
        <f t="shared" si="5"/>
        <v>113774.99</v>
      </c>
      <c r="I19" s="30">
        <f t="shared" si="5"/>
        <v>151247.07</v>
      </c>
      <c r="J19" s="30">
        <f t="shared" si="5"/>
        <v>48503.44</v>
      </c>
      <c r="K19" s="30">
        <f t="shared" si="3"/>
        <v>1117964.98</v>
      </c>
      <c r="L19"/>
      <c r="M19"/>
      <c r="N19"/>
    </row>
    <row r="20" spans="1:14" ht="16.5" customHeight="1">
      <c r="A20" s="18" t="s">
        <v>28</v>
      </c>
      <c r="B20" s="30">
        <v>14883.54</v>
      </c>
      <c r="C20" s="30">
        <v>14632.41</v>
      </c>
      <c r="D20" s="30">
        <v>11315.81</v>
      </c>
      <c r="E20" s="30">
        <v>10483.58</v>
      </c>
      <c r="F20" s="30">
        <v>11256.44</v>
      </c>
      <c r="G20" s="30">
        <v>6834.8</v>
      </c>
      <c r="H20" s="30">
        <v>10748.67</v>
      </c>
      <c r="I20" s="30">
        <v>22534.45</v>
      </c>
      <c r="J20" s="30">
        <v>5494.5</v>
      </c>
      <c r="K20" s="30">
        <f t="shared" si="3"/>
        <v>108184.2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-192.32</v>
      </c>
      <c r="K23" s="30">
        <f t="shared" si="3"/>
        <v>-192.32</v>
      </c>
      <c r="L23"/>
      <c r="M23"/>
      <c r="N23"/>
    </row>
    <row r="24" spans="1:14" ht="16.5" customHeight="1">
      <c r="A24" s="18" t="s">
        <v>70</v>
      </c>
      <c r="B24" s="30">
        <v>-32824.8</v>
      </c>
      <c r="C24" s="30">
        <v>-31580.55</v>
      </c>
      <c r="D24" s="30">
        <v>-34746.64</v>
      </c>
      <c r="E24" s="30">
        <v>-17879.06</v>
      </c>
      <c r="F24" s="30">
        <v>-22089.9</v>
      </c>
      <c r="G24" s="30">
        <v>-24299.58</v>
      </c>
      <c r="H24" s="30">
        <v>-23176.92</v>
      </c>
      <c r="I24" s="30">
        <v>-28441.16</v>
      </c>
      <c r="J24" s="30">
        <v>-11649.12</v>
      </c>
      <c r="K24" s="30">
        <f t="shared" si="3"/>
        <v>-226687.73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-20235.6</v>
      </c>
      <c r="C27" s="30">
        <f t="shared" si="6"/>
        <v>-17947.6</v>
      </c>
      <c r="D27" s="30">
        <f t="shared" si="6"/>
        <v>-62930.22</v>
      </c>
      <c r="E27" s="30">
        <f t="shared" si="6"/>
        <v>-13041.6</v>
      </c>
      <c r="F27" s="30">
        <f t="shared" si="6"/>
        <v>-15158</v>
      </c>
      <c r="G27" s="30">
        <f t="shared" si="6"/>
        <v>-12795.2</v>
      </c>
      <c r="H27" s="30">
        <f t="shared" si="6"/>
        <v>-12271.6</v>
      </c>
      <c r="I27" s="30">
        <f t="shared" si="6"/>
        <v>-21960.4</v>
      </c>
      <c r="J27" s="30">
        <f t="shared" si="6"/>
        <v>-12702.48</v>
      </c>
      <c r="K27" s="30">
        <f aca="true" t="shared" si="7" ref="K27:K35">SUM(B27:J27)</f>
        <v>-189042.7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-20235.6</v>
      </c>
      <c r="C28" s="30">
        <f t="shared" si="8"/>
        <v>-17947.6</v>
      </c>
      <c r="D28" s="30">
        <f t="shared" si="8"/>
        <v>-26879.6</v>
      </c>
      <c r="E28" s="30">
        <f t="shared" si="8"/>
        <v>-13041.6</v>
      </c>
      <c r="F28" s="30">
        <f t="shared" si="8"/>
        <v>-15158</v>
      </c>
      <c r="G28" s="30">
        <f t="shared" si="8"/>
        <v>-12795.2</v>
      </c>
      <c r="H28" s="30">
        <f t="shared" si="8"/>
        <v>-12271.6</v>
      </c>
      <c r="I28" s="30">
        <f t="shared" si="8"/>
        <v>-21960.4</v>
      </c>
      <c r="J28" s="30">
        <f t="shared" si="8"/>
        <v>-2266</v>
      </c>
      <c r="K28" s="30">
        <f t="shared" si="7"/>
        <v>-142555.6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-20235.6</v>
      </c>
      <c r="C29" s="30">
        <f aca="true" t="shared" si="9" ref="C29:J29">-ROUND((C9)*$E$3,2)</f>
        <v>-17947.6</v>
      </c>
      <c r="D29" s="30">
        <f t="shared" si="9"/>
        <v>-26879.6</v>
      </c>
      <c r="E29" s="30">
        <f t="shared" si="9"/>
        <v>-13041.6</v>
      </c>
      <c r="F29" s="30">
        <f t="shared" si="9"/>
        <v>-15158</v>
      </c>
      <c r="G29" s="30">
        <f t="shared" si="9"/>
        <v>-12795.2</v>
      </c>
      <c r="H29" s="30">
        <f t="shared" si="9"/>
        <v>-12271.6</v>
      </c>
      <c r="I29" s="30">
        <f t="shared" si="9"/>
        <v>-21960.4</v>
      </c>
      <c r="J29" s="30">
        <f t="shared" si="9"/>
        <v>-2266</v>
      </c>
      <c r="K29" s="30">
        <f t="shared" si="7"/>
        <v>-142555.6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306151.03</v>
      </c>
      <c r="C47" s="27">
        <f aca="true" t="shared" si="11" ref="C47:J47">IF(C17+C27+C48&lt;0,0,C17+C27+C48)</f>
        <v>278274.74</v>
      </c>
      <c r="D47" s="27">
        <f t="shared" si="11"/>
        <v>344608.25</v>
      </c>
      <c r="E47" s="27">
        <f t="shared" si="11"/>
        <v>188876.58999999997</v>
      </c>
      <c r="F47" s="27">
        <f t="shared" si="11"/>
        <v>269779.8</v>
      </c>
      <c r="G47" s="27">
        <f t="shared" si="11"/>
        <v>325392.86999999994</v>
      </c>
      <c r="H47" s="27">
        <f t="shared" si="11"/>
        <v>279889.89</v>
      </c>
      <c r="I47" s="27">
        <f t="shared" si="11"/>
        <v>359808.56</v>
      </c>
      <c r="J47" s="27">
        <f t="shared" si="11"/>
        <v>85356.85</v>
      </c>
      <c r="K47" s="20">
        <f>SUM(B47:J47)</f>
        <v>2438138.58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306151.02</v>
      </c>
      <c r="C53" s="10">
        <f t="shared" si="13"/>
        <v>278274.74</v>
      </c>
      <c r="D53" s="10">
        <f t="shared" si="13"/>
        <v>344608.25</v>
      </c>
      <c r="E53" s="10">
        <f t="shared" si="13"/>
        <v>188876.59</v>
      </c>
      <c r="F53" s="10">
        <f t="shared" si="13"/>
        <v>269779.79</v>
      </c>
      <c r="G53" s="10">
        <f t="shared" si="13"/>
        <v>325392.87</v>
      </c>
      <c r="H53" s="10">
        <f t="shared" si="13"/>
        <v>279889.89</v>
      </c>
      <c r="I53" s="10">
        <f>SUM(I54:I66)</f>
        <v>359808.56</v>
      </c>
      <c r="J53" s="10">
        <f t="shared" si="13"/>
        <v>85356.84</v>
      </c>
      <c r="K53" s="5">
        <f>SUM(K54:K66)</f>
        <v>2438138.5500000003</v>
      </c>
      <c r="L53" s="9"/>
    </row>
    <row r="54" spans="1:11" ht="16.5" customHeight="1">
      <c r="A54" s="7" t="s">
        <v>60</v>
      </c>
      <c r="B54" s="8">
        <v>267086.15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267086.15</v>
      </c>
    </row>
    <row r="55" spans="1:11" ht="16.5" customHeight="1">
      <c r="A55" s="7" t="s">
        <v>61</v>
      </c>
      <c r="B55" s="8">
        <v>39064.87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39064.87</v>
      </c>
    </row>
    <row r="56" spans="1:11" ht="16.5" customHeight="1">
      <c r="A56" s="7" t="s">
        <v>4</v>
      </c>
      <c r="B56" s="6">
        <v>0</v>
      </c>
      <c r="C56" s="8">
        <v>278274.74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278274.74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344608.25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344608.25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188876.59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188876.59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269779.79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269779.79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325392.87</v>
      </c>
      <c r="H60" s="6">
        <v>0</v>
      </c>
      <c r="I60" s="6">
        <v>0</v>
      </c>
      <c r="J60" s="6">
        <v>0</v>
      </c>
      <c r="K60" s="5">
        <f t="shared" si="14"/>
        <v>325392.87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279889.89</v>
      </c>
      <c r="I61" s="6">
        <v>0</v>
      </c>
      <c r="J61" s="6">
        <v>0</v>
      </c>
      <c r="K61" s="5">
        <f t="shared" si="14"/>
        <v>279889.89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121795.2</v>
      </c>
      <c r="J63" s="6">
        <v>0</v>
      </c>
      <c r="K63" s="5">
        <f t="shared" si="14"/>
        <v>121795.2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238013.36</v>
      </c>
      <c r="J64" s="6">
        <v>0</v>
      </c>
      <c r="K64" s="5">
        <f t="shared" si="14"/>
        <v>238013.36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85356.84</v>
      </c>
      <c r="K65" s="5">
        <f t="shared" si="14"/>
        <v>85356.84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2020-08-28T11:47:10Z</dcterms:modified>
  <cp:category/>
  <cp:version/>
  <cp:contentType/>
  <cp:contentStatus/>
</cp:coreProperties>
</file>