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<sst xmlns="http://schemas.openxmlformats.org/spreadsheetml/2006/main" count="74" uniqueCount="73">
  <si>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</si>
  <si>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</si>
  <si>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</si>
  <si>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</si>
  <si>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</si>
  <si>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</si>
  <si>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</si>
  <si>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</si>
  <si>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</si>
  <si>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</si>
  <si>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</si>
  <si>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</si>
  <si>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</si>
  <si>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</si>
  <si>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</si>
  <si>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</si>
  <si>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</si>
  <si>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</si>
  <si>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</si>
  <si>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</si>
  <si>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</si>
  <si>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</si>
  <si>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</si>
  <si>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</si>
  <si>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</si>
  <si>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</si>
  <si>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</si>
  <si>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</si>
  <si>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</si>
  <si>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</si>
  <si>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</si>
  <si>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</si>
  <si>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</si>
  <si>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</si>
  <si>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</si>
  <si>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</si>
  <si>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</si>
  <si>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</si>
  <si>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</si>
  <si>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</si>
  <si>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</si>
  <si>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</si>
  <si>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</si>
  <si>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</si>
  <si>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</si>
  <si>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</si>
  <si>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</si>
  <si>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</si>
  <si>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</si>
  <si>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</si>
  <si>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</si>
  <si>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</si>
  <si>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</si>
  <si>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</si>
  <si>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</si>
  <si>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</si>
  <si>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</si>
  <si>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</si>
  <si>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</si>
  <si>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</si>
  <si>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</si>
  <si>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</si>
  <si>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</si>
  <si>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</si>
  <si>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</si>
  <si>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</si>
  <si>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</si>
  <si>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</si>
  <si>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</si>
  <si>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</si>
  <si>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</si>
  <si>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</si>
  <si>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20/08/20 - VENCIMENTO 27/08/20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</si>
</sst>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197536</v>
      </c>
      <c r="C7" s="47">
        <f t="shared" si="0"/>
        <v>174671</v>
      </c>
      <c r="D7" s="47">
        <f t="shared" si="0"/>
        <v>239796</v>
      </c>
      <c r="E7" s="47">
        <f t="shared" si="0"/>
        <v>121588</v>
      </c>
      <c r="F7" s="47">
        <f t="shared" si="0"/>
        <v>136352</v>
      </c>
      <c r="G7" s="47">
        <f t="shared" si="0"/>
        <v>164917</v>
      </c>
      <c r="H7" s="47">
        <f t="shared" si="0"/>
        <v>182242</v>
      </c>
      <c r="I7" s="47">
        <f t="shared" si="0"/>
        <v>231446</v>
      </c>
      <c r="J7" s="47">
        <f t="shared" si="0"/>
        <v>66637</v>
      </c>
      <c r="K7" s="47">
        <f t="shared" si="0"/>
        <v>1515185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11978</v>
      </c>
      <c r="C8" s="45">
        <f t="shared" si="1"/>
        <v>11969</v>
      </c>
      <c r="D8" s="45">
        <f t="shared" si="1"/>
        <v>13764</v>
      </c>
      <c r="E8" s="45">
        <f t="shared" si="1"/>
        <v>7605</v>
      </c>
      <c r="F8" s="45">
        <f t="shared" si="1"/>
        <v>8813</v>
      </c>
      <c r="G8" s="45">
        <f t="shared" si="1"/>
        <v>6124</v>
      </c>
      <c r="H8" s="45">
        <f t="shared" si="1"/>
        <v>5201</v>
      </c>
      <c r="I8" s="45">
        <f t="shared" si="1"/>
        <v>12276</v>
      </c>
      <c r="J8" s="45">
        <f t="shared" si="1"/>
        <v>1856</v>
      </c>
      <c r="K8" s="38">
        <f>SUM(B8:J8)</f>
        <v>79586</v>
      </c>
      <c r="L8"/>
      <c r="M8"/>
      <c r="N8"/>
    </row>
    <row r="9" spans="1:14" ht="16.5" customHeight="1">
      <c r="A9" s="22" t="s">
        <v>35</v>
      </c>
      <c r="B9" s="45">
        <v>11972</v>
      </c>
      <c r="C9" s="45">
        <v>11965</v>
      </c>
      <c r="D9" s="45">
        <v>13759</v>
      </c>
      <c r="E9" s="45">
        <v>7589</v>
      </c>
      <c r="F9" s="45">
        <v>8804</v>
      </c>
      <c r="G9" s="45">
        <v>6123</v>
      </c>
      <c r="H9" s="45">
        <v>5201</v>
      </c>
      <c r="I9" s="45">
        <v>12270</v>
      </c>
      <c r="J9" s="45">
        <v>1856</v>
      </c>
      <c r="K9" s="38">
        <f>SUM(B9:J9)</f>
        <v>79539</v>
      </c>
      <c r="L9"/>
      <c r="M9"/>
      <c r="N9"/>
    </row>
    <row r="10" spans="1:14" ht="16.5" customHeight="1">
      <c r="A10" s="22" t="s">
        <v>34</v>
      </c>
      <c r="B10" s="45">
        <v>6</v>
      </c>
      <c r="C10" s="45">
        <v>4</v>
      </c>
      <c r="D10" s="45">
        <v>5</v>
      </c>
      <c r="E10" s="45">
        <v>16</v>
      </c>
      <c r="F10" s="45">
        <v>9</v>
      </c>
      <c r="G10" s="45">
        <v>1</v>
      </c>
      <c r="H10" s="45">
        <v>0</v>
      </c>
      <c r="I10" s="45">
        <v>6</v>
      </c>
      <c r="J10" s="45">
        <v>0</v>
      </c>
      <c r="K10" s="38">
        <f>SUM(B10:J10)</f>
        <v>47</v>
      </c>
      <c r="L10"/>
      <c r="M10"/>
      <c r="N10"/>
    </row>
    <row r="11" spans="1:14" ht="16.5" customHeight="1">
      <c r="A11" s="44" t="s">
        <v>33</v>
      </c>
      <c r="B11" s="43">
        <v>185558</v>
      </c>
      <c r="C11" s="43">
        <v>162702</v>
      </c>
      <c r="D11" s="43">
        <v>226032</v>
      </c>
      <c r="E11" s="43">
        <v>113983</v>
      </c>
      <c r="F11" s="43">
        <v>127539</v>
      </c>
      <c r="G11" s="43">
        <v>158793</v>
      </c>
      <c r="H11" s="43">
        <v>177041</v>
      </c>
      <c r="I11" s="43">
        <v>219170</v>
      </c>
      <c r="J11" s="43">
        <v>64781</v>
      </c>
      <c r="K11" s="38">
        <f>SUM(B11:J11)</f>
        <v>1435599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1.696827644447544</v>
      </c>
      <c r="C15" s="39">
        <v>1.791335215915661</v>
      </c>
      <c r="D15" s="39">
        <v>1.407422053387258</v>
      </c>
      <c r="E15" s="39">
        <v>1.734326223182607</v>
      </c>
      <c r="F15" s="39">
        <v>1.650493535367944</v>
      </c>
      <c r="G15" s="39">
        <v>1.541275721593145</v>
      </c>
      <c r="H15" s="39">
        <v>1.55341093542097</v>
      </c>
      <c r="I15" s="39">
        <v>1.601629572760432</v>
      </c>
      <c r="J15" s="39">
        <v>1.874886021636593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1136821.4900000002</v>
      </c>
      <c r="C17" s="36">
        <f aca="true" t="shared" si="2" ref="C17:J17">C18+C19+C20+C21+C22+C23+C24</f>
        <v>1159252.54</v>
      </c>
      <c r="D17" s="36">
        <f t="shared" si="2"/>
        <v>1381760.4000000001</v>
      </c>
      <c r="E17" s="36">
        <f t="shared" si="2"/>
        <v>759416.63</v>
      </c>
      <c r="F17" s="36">
        <f t="shared" si="2"/>
        <v>856214.69</v>
      </c>
      <c r="G17" s="36">
        <f t="shared" si="2"/>
        <v>968705.7100000001</v>
      </c>
      <c r="H17" s="36">
        <f t="shared" si="2"/>
        <v>866219.61</v>
      </c>
      <c r="I17" s="36">
        <f t="shared" si="2"/>
        <v>1162098.3</v>
      </c>
      <c r="J17" s="36">
        <f t="shared" si="2"/>
        <v>437270.13</v>
      </c>
      <c r="K17" s="36">
        <f aca="true" t="shared" si="3" ref="K17:K24">SUM(B17:J17)</f>
        <v>8727759.5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671780.43</v>
      </c>
      <c r="C18" s="30">
        <f t="shared" si="4"/>
        <v>652064.31</v>
      </c>
      <c r="D18" s="30">
        <f t="shared" si="4"/>
        <v>991628.4</v>
      </c>
      <c r="E18" s="30">
        <f t="shared" si="4"/>
        <v>437741.12</v>
      </c>
      <c r="F18" s="30">
        <f t="shared" si="4"/>
        <v>519132.97</v>
      </c>
      <c r="G18" s="30">
        <f t="shared" si="4"/>
        <v>634847.99</v>
      </c>
      <c r="H18" s="30">
        <f t="shared" si="4"/>
        <v>559227.8</v>
      </c>
      <c r="I18" s="30">
        <f t="shared" si="4"/>
        <v>716927.13</v>
      </c>
      <c r="J18" s="30">
        <f t="shared" si="4"/>
        <v>233862.55</v>
      </c>
      <c r="K18" s="30">
        <f t="shared" si="3"/>
        <v>5417212.7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468115.17</v>
      </c>
      <c r="C19" s="30">
        <f t="shared" si="5"/>
        <v>516001.45</v>
      </c>
      <c r="D19" s="30">
        <f t="shared" si="5"/>
        <v>404011.28</v>
      </c>
      <c r="E19" s="30">
        <f t="shared" si="5"/>
        <v>321444.78</v>
      </c>
      <c r="F19" s="30">
        <f t="shared" si="5"/>
        <v>337692.64</v>
      </c>
      <c r="G19" s="30">
        <f t="shared" si="5"/>
        <v>343627.8</v>
      </c>
      <c r="H19" s="30">
        <f t="shared" si="5"/>
        <v>309482.78</v>
      </c>
      <c r="I19" s="30">
        <f t="shared" si="5"/>
        <v>431324.56</v>
      </c>
      <c r="J19" s="30">
        <f t="shared" si="5"/>
        <v>204603.08</v>
      </c>
      <c r="K19" s="30">
        <f t="shared" si="3"/>
        <v>3336303.5399999996</v>
      </c>
      <c r="L19"/>
      <c r="M19"/>
      <c r="N19"/>
    </row>
    <row r="20" spans="1:14" ht="16.5" customHeight="1">
      <c r="A20" s="18" t="s">
        <v>28</v>
      </c>
      <c r="B20" s="30">
        <v>28567.77</v>
      </c>
      <c r="C20" s="30">
        <v>22771.8</v>
      </c>
      <c r="D20" s="30">
        <v>20892.01</v>
      </c>
      <c r="E20" s="30">
        <v>16808.79</v>
      </c>
      <c r="F20" s="30">
        <v>20158.26</v>
      </c>
      <c r="G20" s="30">
        <v>14519.12</v>
      </c>
      <c r="H20" s="30">
        <v>20692.59</v>
      </c>
      <c r="I20" s="30">
        <v>40976.12</v>
      </c>
      <c r="J20" s="30">
        <v>10600.8</v>
      </c>
      <c r="K20" s="30">
        <f t="shared" si="3"/>
        <v>195987.25999999998</v>
      </c>
      <c r="L20"/>
      <c r="M20"/>
      <c r="N20"/>
    </row>
    <row r="21" spans="1:14" ht="16.5" customHeight="1">
      <c r="A21" s="18" t="s">
        <v>27</v>
      </c>
      <c r="B21" s="30">
        <v>1323.86</v>
      </c>
      <c r="C21" s="34">
        <v>0</v>
      </c>
      <c r="D21" s="34">
        <v>0</v>
      </c>
      <c r="E21" s="30">
        <v>1323.86</v>
      </c>
      <c r="F21" s="30">
        <v>1323.86</v>
      </c>
      <c r="G21" s="34">
        <v>0</v>
      </c>
      <c r="H21" s="34">
        <v>0</v>
      </c>
      <c r="I21" s="34">
        <v>1323.86</v>
      </c>
      <c r="J21" s="34">
        <v>0</v>
      </c>
      <c r="K21" s="30">
        <f t="shared" si="3"/>
        <v>5295.44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-322.44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3"/>
        <v>-322.44</v>
      </c>
      <c r="L23"/>
      <c r="M23"/>
      <c r="N23"/>
    </row>
    <row r="24" spans="1:14" ht="16.5" customHeight="1">
      <c r="A24" s="18" t="s">
        <v>70</v>
      </c>
      <c r="B24" s="30">
        <v>-32643.3</v>
      </c>
      <c r="C24" s="30">
        <v>-31585.02</v>
      </c>
      <c r="D24" s="30">
        <v>-34771.29</v>
      </c>
      <c r="E24" s="30">
        <v>-17901.92</v>
      </c>
      <c r="F24" s="30">
        <v>-22093.04</v>
      </c>
      <c r="G24" s="30">
        <v>-24289.2</v>
      </c>
      <c r="H24" s="30">
        <v>-23183.56</v>
      </c>
      <c r="I24" s="30">
        <v>-28453.37</v>
      </c>
      <c r="J24" s="30">
        <v>-11796.3</v>
      </c>
      <c r="K24" s="30">
        <f t="shared" si="3"/>
        <v>-226717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-101317.43</v>
      </c>
      <c r="C27" s="30">
        <f t="shared" si="6"/>
        <v>-56488.600000000006</v>
      </c>
      <c r="D27" s="30">
        <f t="shared" si="6"/>
        <v>-109296.76000000001</v>
      </c>
      <c r="E27" s="30">
        <f t="shared" si="6"/>
        <v>-91420.79</v>
      </c>
      <c r="F27" s="30">
        <f t="shared" si="6"/>
        <v>-38737.6</v>
      </c>
      <c r="G27" s="30">
        <f t="shared" si="6"/>
        <v>-96206.87</v>
      </c>
      <c r="H27" s="30">
        <f t="shared" si="6"/>
        <v>-32988.590000000004</v>
      </c>
      <c r="I27" s="30">
        <f t="shared" si="6"/>
        <v>-69756.20999999999</v>
      </c>
      <c r="J27" s="30">
        <f t="shared" si="6"/>
        <v>-23467.43</v>
      </c>
      <c r="K27" s="30">
        <f aca="true" t="shared" si="7" ref="K27:K35">SUM(B27:J27)</f>
        <v>-619680.28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-101317.43</v>
      </c>
      <c r="C28" s="30">
        <f t="shared" si="8"/>
        <v>-56488.600000000006</v>
      </c>
      <c r="D28" s="30">
        <f t="shared" si="8"/>
        <v>-73246.14</v>
      </c>
      <c r="E28" s="30">
        <f t="shared" si="8"/>
        <v>-91420.79</v>
      </c>
      <c r="F28" s="30">
        <f t="shared" si="8"/>
        <v>-38737.6</v>
      </c>
      <c r="G28" s="30">
        <f t="shared" si="8"/>
        <v>-96206.87</v>
      </c>
      <c r="H28" s="30">
        <f t="shared" si="8"/>
        <v>-32988.590000000004</v>
      </c>
      <c r="I28" s="30">
        <f t="shared" si="8"/>
        <v>-69756.20999999999</v>
      </c>
      <c r="J28" s="30">
        <f t="shared" si="8"/>
        <v>-13030.949999999999</v>
      </c>
      <c r="K28" s="30">
        <f t="shared" si="7"/>
        <v>-573193.1799999999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-52676.8</v>
      </c>
      <c r="C29" s="30">
        <f aca="true" t="shared" si="9" ref="C29:J29">-ROUND((C9)*$E$3,2)</f>
        <v>-52646</v>
      </c>
      <c r="D29" s="30">
        <f t="shared" si="9"/>
        <v>-60539.6</v>
      </c>
      <c r="E29" s="30">
        <f t="shared" si="9"/>
        <v>-33391.6</v>
      </c>
      <c r="F29" s="30">
        <f t="shared" si="9"/>
        <v>-38737.6</v>
      </c>
      <c r="G29" s="30">
        <f t="shared" si="9"/>
        <v>-26941.2</v>
      </c>
      <c r="H29" s="30">
        <f t="shared" si="9"/>
        <v>-22884.4</v>
      </c>
      <c r="I29" s="30">
        <f t="shared" si="9"/>
        <v>-53988</v>
      </c>
      <c r="J29" s="30">
        <f t="shared" si="9"/>
        <v>-8166.4</v>
      </c>
      <c r="K29" s="30">
        <f t="shared" si="7"/>
        <v>-349971.60000000003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-154</v>
      </c>
      <c r="C31" s="30">
        <v>-30.8</v>
      </c>
      <c r="D31" s="30">
        <v>0</v>
      </c>
      <c r="E31" s="30">
        <v>-123.2</v>
      </c>
      <c r="F31" s="26">
        <v>0</v>
      </c>
      <c r="G31" s="30">
        <v>-30.8</v>
      </c>
      <c r="H31" s="30">
        <v>-8.27</v>
      </c>
      <c r="I31" s="30">
        <v>-12.92</v>
      </c>
      <c r="J31" s="30">
        <v>-3.98</v>
      </c>
      <c r="K31" s="30">
        <f t="shared" si="7"/>
        <v>-363.97</v>
      </c>
      <c r="L31"/>
      <c r="M31"/>
      <c r="N31"/>
    </row>
    <row r="32" spans="1:14" ht="16.5" customHeight="1">
      <c r="A32" s="25" t="s">
        <v>21</v>
      </c>
      <c r="B32" s="30">
        <v>-48486.63</v>
      </c>
      <c r="C32" s="30">
        <v>-3811.8</v>
      </c>
      <c r="D32" s="30">
        <v>-12706.54</v>
      </c>
      <c r="E32" s="30">
        <v>-57905.99</v>
      </c>
      <c r="F32" s="26">
        <v>0</v>
      </c>
      <c r="G32" s="30">
        <v>-69234.87</v>
      </c>
      <c r="H32" s="30">
        <v>-10095.92</v>
      </c>
      <c r="I32" s="30">
        <v>-15755.29</v>
      </c>
      <c r="J32" s="30">
        <v>-4860.57</v>
      </c>
      <c r="K32" s="30">
        <f t="shared" si="7"/>
        <v>-222857.61000000002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-36050.62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-10436.48</v>
      </c>
      <c r="K33" s="30">
        <f t="shared" si="7"/>
        <v>-46487.100000000006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-36050.62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-10436.48</v>
      </c>
      <c r="K34" s="30">
        <f t="shared" si="7"/>
        <v>-46487.100000000006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27">
        <v>535000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27">
        <f>SUM(B41:J41)</f>
        <v>535000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27">
        <v>-535000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27">
        <f>SUM(B42:J42)</f>
        <v>-535000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1035504.0600000003</v>
      </c>
      <c r="C47" s="27">
        <f aca="true" t="shared" si="11" ref="C47:J47">IF(C17+C27+C48&lt;0,0,C17+C27+C48)</f>
        <v>1102763.94</v>
      </c>
      <c r="D47" s="27">
        <f t="shared" si="11"/>
        <v>1272463.6400000001</v>
      </c>
      <c r="E47" s="27">
        <f t="shared" si="11"/>
        <v>667995.84</v>
      </c>
      <c r="F47" s="27">
        <f t="shared" si="11"/>
        <v>817477.09</v>
      </c>
      <c r="G47" s="27">
        <f t="shared" si="11"/>
        <v>872498.8400000001</v>
      </c>
      <c r="H47" s="27">
        <f t="shared" si="11"/>
        <v>833231.02</v>
      </c>
      <c r="I47" s="27">
        <f t="shared" si="11"/>
        <v>1092342.09</v>
      </c>
      <c r="J47" s="27">
        <f t="shared" si="11"/>
        <v>413802.7</v>
      </c>
      <c r="K47" s="20">
        <f>SUM(B47:J47)</f>
        <v>8108079.22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1035504.06</v>
      </c>
      <c r="C53" s="10">
        <f t="shared" si="13"/>
        <v>1102763.94</v>
      </c>
      <c r="D53" s="10">
        <f t="shared" si="13"/>
        <v>1272463.64</v>
      </c>
      <c r="E53" s="10">
        <f t="shared" si="13"/>
        <v>667995.84</v>
      </c>
      <c r="F53" s="10">
        <f t="shared" si="13"/>
        <v>817477.09</v>
      </c>
      <c r="G53" s="10">
        <f t="shared" si="13"/>
        <v>872498.84</v>
      </c>
      <c r="H53" s="10">
        <f t="shared" si="13"/>
        <v>833231.02</v>
      </c>
      <c r="I53" s="10">
        <f>SUM(I54:I66)</f>
        <v>1092342.1</v>
      </c>
      <c r="J53" s="10">
        <f t="shared" si="13"/>
        <v>413802.7</v>
      </c>
      <c r="K53" s="5">
        <f>SUM(K54:K66)</f>
        <v>8108079.23</v>
      </c>
      <c r="L53" s="9"/>
    </row>
    <row r="54" spans="1:11" ht="16.5" customHeight="1">
      <c r="A54" s="7" t="s">
        <v>60</v>
      </c>
      <c r="B54" s="8">
        <v>904512.8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904512.8</v>
      </c>
    </row>
    <row r="55" spans="1:11" ht="16.5" customHeight="1">
      <c r="A55" s="7" t="s">
        <v>61</v>
      </c>
      <c r="B55" s="8">
        <v>130991.26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130991.26</v>
      </c>
    </row>
    <row r="56" spans="1:11" ht="16.5" customHeight="1">
      <c r="A56" s="7" t="s">
        <v>4</v>
      </c>
      <c r="B56" s="6">
        <v>0</v>
      </c>
      <c r="C56" s="8">
        <v>1102763.94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1102763.94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1272463.64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1272463.64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667995.84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667995.84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817477.09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817477.09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872498.84</v>
      </c>
      <c r="H60" s="6">
        <v>0</v>
      </c>
      <c r="I60" s="6">
        <v>0</v>
      </c>
      <c r="J60" s="6">
        <v>0</v>
      </c>
      <c r="K60" s="5">
        <f t="shared" si="14"/>
        <v>872498.84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833231.02</v>
      </c>
      <c r="I61" s="6">
        <v>0</v>
      </c>
      <c r="J61" s="6">
        <v>0</v>
      </c>
      <c r="K61" s="5">
        <f t="shared" si="14"/>
        <v>833231.02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406242.03</v>
      </c>
      <c r="J63" s="6">
        <v>0</v>
      </c>
      <c r="K63" s="5">
        <f t="shared" si="14"/>
        <v>406242.03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686100.07</v>
      </c>
      <c r="J64" s="6">
        <v>0</v>
      </c>
      <c r="K64" s="5">
        <f t="shared" si="14"/>
        <v>686100.07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413802.7</v>
      </c>
      <c r="K65" s="5">
        <f t="shared" si="14"/>
        <v>413802.7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2020-08-26T22:00:25Z</dcterms:modified>
  <cp:category/>
  <cp:version/>
  <cp:contentType/>
  <cp:contentStatus/>
</cp:coreProperties>
</file>