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<sst xmlns="http://schemas.openxmlformats.org/spreadsheetml/2006/main" count="74" uniqueCount="73">
  <si>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</si>
  <si>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</si>
  <si>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</si>
  <si>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</si>
  <si>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</si>
  <si>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</si>
  <si>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</si>
  <si>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</si>
  <si>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</si>
  <si>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</si>
  <si>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</si>
  <si>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</si>
  <si>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</si>
  <si>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</si>
  <si>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</si>
  <si>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</si>
  <si>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</si>
  <si>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</si>
  <si>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</si>
  <si>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</si>
  <si>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</si>
  <si>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</si>
  <si>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</si>
  <si>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</si>
  <si>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</si>
  <si>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</si>
  <si>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</si>
  <si>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</si>
  <si>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</si>
  <si>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</si>
  <si>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</si>
  <si>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</si>
  <si>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</si>
  <si>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</si>
  <si>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</si>
  <si>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</si>
  <si>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</si>
  <si>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</si>
  <si>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</si>
  <si>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</si>
  <si>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</si>
  <si>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</si>
  <si>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</si>
  <si>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</si>
  <si>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</si>
  <si>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</si>
  <si>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</si>
  <si>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</si>
  <si>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</si>
  <si>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</si>
  <si>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</si>
  <si>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</si>
  <si>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</si>
  <si>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</si>
  <si>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</si>
  <si>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</si>
  <si>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</si>
  <si>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</si>
  <si>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</si>
  <si>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</si>
  <si>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</si>
  <si>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</si>
  <si>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</si>
  <si>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</si>
  <si>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</si>
  <si>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</si>
  <si>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</si>
  <si>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</si>
  <si>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</si>
  <si>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</si>
  <si>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</si>
  <si>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</si>
  <si>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15/08/20 - VENCIMENTO 21/08/20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</si>
</sst>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119830</v>
      </c>
      <c r="C7" s="47">
        <f t="shared" si="0"/>
        <v>105865</v>
      </c>
      <c r="D7" s="47">
        <f t="shared" si="0"/>
        <v>161801</v>
      </c>
      <c r="E7" s="47">
        <f t="shared" si="0"/>
        <v>73287</v>
      </c>
      <c r="F7" s="47">
        <f t="shared" si="0"/>
        <v>84905</v>
      </c>
      <c r="G7" s="47">
        <f t="shared" si="0"/>
        <v>114401</v>
      </c>
      <c r="H7" s="47">
        <f t="shared" si="0"/>
        <v>122812</v>
      </c>
      <c r="I7" s="47">
        <f t="shared" si="0"/>
        <v>138991</v>
      </c>
      <c r="J7" s="47">
        <f t="shared" si="0"/>
        <v>30101</v>
      </c>
      <c r="K7" s="47">
        <f t="shared" si="0"/>
        <v>951993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9114</v>
      </c>
      <c r="C8" s="45">
        <f t="shared" si="1"/>
        <v>10029</v>
      </c>
      <c r="D8" s="45">
        <f t="shared" si="1"/>
        <v>12554</v>
      </c>
      <c r="E8" s="45">
        <f t="shared" si="1"/>
        <v>5892</v>
      </c>
      <c r="F8" s="45">
        <f t="shared" si="1"/>
        <v>6286</v>
      </c>
      <c r="G8" s="45">
        <f t="shared" si="1"/>
        <v>5342</v>
      </c>
      <c r="H8" s="45">
        <f t="shared" si="1"/>
        <v>4697</v>
      </c>
      <c r="I8" s="45">
        <f t="shared" si="1"/>
        <v>8724</v>
      </c>
      <c r="J8" s="45">
        <f t="shared" si="1"/>
        <v>934</v>
      </c>
      <c r="K8" s="38">
        <f>SUM(B8:J8)</f>
        <v>63572</v>
      </c>
      <c r="L8"/>
      <c r="M8"/>
      <c r="N8"/>
    </row>
    <row r="9" spans="1:14" ht="16.5" customHeight="1">
      <c r="A9" s="22" t="s">
        <v>35</v>
      </c>
      <c r="B9" s="45">
        <v>9105</v>
      </c>
      <c r="C9" s="45">
        <v>10028</v>
      </c>
      <c r="D9" s="45">
        <v>12551</v>
      </c>
      <c r="E9" s="45">
        <v>5882</v>
      </c>
      <c r="F9" s="45">
        <v>6283</v>
      </c>
      <c r="G9" s="45">
        <v>5341</v>
      </c>
      <c r="H9" s="45">
        <v>4697</v>
      </c>
      <c r="I9" s="45">
        <v>8717</v>
      </c>
      <c r="J9" s="45">
        <v>934</v>
      </c>
      <c r="K9" s="38">
        <f>SUM(B9:J9)</f>
        <v>63538</v>
      </c>
      <c r="L9"/>
      <c r="M9"/>
      <c r="N9"/>
    </row>
    <row r="10" spans="1:14" ht="16.5" customHeight="1">
      <c r="A10" s="22" t="s">
        <v>34</v>
      </c>
      <c r="B10" s="45">
        <v>9</v>
      </c>
      <c r="C10" s="45">
        <v>1</v>
      </c>
      <c r="D10" s="45">
        <v>3</v>
      </c>
      <c r="E10" s="45">
        <v>10</v>
      </c>
      <c r="F10" s="45">
        <v>3</v>
      </c>
      <c r="G10" s="45">
        <v>1</v>
      </c>
      <c r="H10" s="45">
        <v>0</v>
      </c>
      <c r="I10" s="45">
        <v>7</v>
      </c>
      <c r="J10" s="45">
        <v>0</v>
      </c>
      <c r="K10" s="38">
        <f>SUM(B10:J10)</f>
        <v>34</v>
      </c>
      <c r="L10"/>
      <c r="M10"/>
      <c r="N10"/>
    </row>
    <row r="11" spans="1:14" ht="16.5" customHeight="1">
      <c r="A11" s="44" t="s">
        <v>33</v>
      </c>
      <c r="B11" s="43">
        <v>110716</v>
      </c>
      <c r="C11" s="43">
        <v>95836</v>
      </c>
      <c r="D11" s="43">
        <v>149247</v>
      </c>
      <c r="E11" s="43">
        <v>67395</v>
      </c>
      <c r="F11" s="43">
        <v>78619</v>
      </c>
      <c r="G11" s="43">
        <v>109059</v>
      </c>
      <c r="H11" s="43">
        <v>118115</v>
      </c>
      <c r="I11" s="43">
        <v>130267</v>
      </c>
      <c r="J11" s="43">
        <v>29167</v>
      </c>
      <c r="K11" s="38">
        <f>SUM(B11:J11)</f>
        <v>888421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3.4008</v>
      </c>
      <c r="C13" s="42">
        <v>3.7331</v>
      </c>
      <c r="D13" s="42">
        <v>4.1353</v>
      </c>
      <c r="E13" s="42">
        <v>3.6002</v>
      </c>
      <c r="F13" s="42">
        <v>3.8073</v>
      </c>
      <c r="G13" s="42">
        <v>3.8495</v>
      </c>
      <c r="H13" s="42">
        <v>3.0686</v>
      </c>
      <c r="I13" s="42">
        <v>3.0976</v>
      </c>
      <c r="J13" s="42">
        <v>3.5095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1.647327537596542</v>
      </c>
      <c r="C15" s="39">
        <v>1.73445956607314</v>
      </c>
      <c r="D15" s="39">
        <v>1.316310305895302</v>
      </c>
      <c r="E15" s="39">
        <v>1.628447646367013</v>
      </c>
      <c r="F15" s="39">
        <v>1.575846759155568</v>
      </c>
      <c r="G15" s="39">
        <v>1.491488798605331</v>
      </c>
      <c r="H15" s="39">
        <v>1.454185724440177</v>
      </c>
      <c r="I15" s="39">
        <v>1.555372564989671</v>
      </c>
      <c r="J15" s="39">
        <v>1.810480505160924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656511.69</v>
      </c>
      <c r="C17" s="36">
        <f aca="true" t="shared" si="2" ref="C17:J17">C18+C19+C20+C21+C22+C23+C24</f>
        <v>672978.0299999999</v>
      </c>
      <c r="D17" s="36">
        <f t="shared" si="2"/>
        <v>860607.08</v>
      </c>
      <c r="E17" s="36">
        <f t="shared" si="2"/>
        <v>426203.1</v>
      </c>
      <c r="F17" s="36">
        <f t="shared" si="2"/>
        <v>503885.98</v>
      </c>
      <c r="G17" s="36">
        <f t="shared" si="2"/>
        <v>643038.52</v>
      </c>
      <c r="H17" s="36">
        <f t="shared" si="2"/>
        <v>539680.08</v>
      </c>
      <c r="I17" s="36">
        <f t="shared" si="2"/>
        <v>667652.61</v>
      </c>
      <c r="J17" s="36">
        <f t="shared" si="2"/>
        <v>184972.65</v>
      </c>
      <c r="K17" s="36">
        <f aca="true" t="shared" si="3" ref="K17:K24">SUM(B17:J17)</f>
        <v>5155529.74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407517.86</v>
      </c>
      <c r="C18" s="30">
        <f t="shared" si="4"/>
        <v>395204.63</v>
      </c>
      <c r="D18" s="30">
        <f t="shared" si="4"/>
        <v>669095.68</v>
      </c>
      <c r="E18" s="30">
        <f t="shared" si="4"/>
        <v>263847.86</v>
      </c>
      <c r="F18" s="30">
        <f t="shared" si="4"/>
        <v>323258.81</v>
      </c>
      <c r="G18" s="30">
        <f t="shared" si="4"/>
        <v>440386.65</v>
      </c>
      <c r="H18" s="30">
        <f t="shared" si="4"/>
        <v>376860.9</v>
      </c>
      <c r="I18" s="30">
        <f t="shared" si="4"/>
        <v>430538.52</v>
      </c>
      <c r="J18" s="30">
        <f t="shared" si="4"/>
        <v>105639.46</v>
      </c>
      <c r="K18" s="30">
        <f t="shared" si="3"/>
        <v>3412350.3699999996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263797.53</v>
      </c>
      <c r="C19" s="30">
        <f t="shared" si="5"/>
        <v>290261.82</v>
      </c>
      <c r="D19" s="30">
        <f t="shared" si="5"/>
        <v>211641.86</v>
      </c>
      <c r="E19" s="30">
        <f t="shared" si="5"/>
        <v>165814.57</v>
      </c>
      <c r="F19" s="30">
        <f t="shared" si="5"/>
        <v>186147.54</v>
      </c>
      <c r="G19" s="30">
        <f t="shared" si="5"/>
        <v>216445.11</v>
      </c>
      <c r="H19" s="30">
        <f t="shared" si="5"/>
        <v>171164.84</v>
      </c>
      <c r="I19" s="30">
        <f t="shared" si="5"/>
        <v>239109.28</v>
      </c>
      <c r="J19" s="30">
        <f t="shared" si="5"/>
        <v>85618.72</v>
      </c>
      <c r="K19" s="30">
        <f t="shared" si="3"/>
        <v>1830001.2700000003</v>
      </c>
      <c r="L19"/>
      <c r="M19"/>
      <c r="N19"/>
    </row>
    <row r="20" spans="1:14" ht="16.5" customHeight="1">
      <c r="A20" s="18" t="s">
        <v>28</v>
      </c>
      <c r="B20" s="30">
        <v>16725.44</v>
      </c>
      <c r="C20" s="30">
        <v>19096.6</v>
      </c>
      <c r="D20" s="30">
        <v>14630.97</v>
      </c>
      <c r="E20" s="30">
        <v>13108.57</v>
      </c>
      <c r="F20" s="30">
        <v>15245.67</v>
      </c>
      <c r="G20" s="30">
        <v>10499.42</v>
      </c>
      <c r="H20" s="30">
        <v>14831.26</v>
      </c>
      <c r="I20" s="30">
        <v>25275.32</v>
      </c>
      <c r="J20" s="30">
        <v>5505.67</v>
      </c>
      <c r="K20" s="30">
        <f t="shared" si="3"/>
        <v>134918.92</v>
      </c>
      <c r="L20"/>
      <c r="M20"/>
      <c r="N20"/>
    </row>
    <row r="21" spans="1:14" ht="16.5" customHeight="1">
      <c r="A21" s="18" t="s">
        <v>27</v>
      </c>
      <c r="B21" s="30">
        <v>1323.86</v>
      </c>
      <c r="C21" s="34">
        <v>0</v>
      </c>
      <c r="D21" s="34">
        <v>0</v>
      </c>
      <c r="E21" s="30">
        <v>1323.86</v>
      </c>
      <c r="F21" s="30">
        <v>1323.86</v>
      </c>
      <c r="G21" s="34">
        <v>0</v>
      </c>
      <c r="H21" s="34">
        <v>0</v>
      </c>
      <c r="I21" s="34">
        <v>1323.86</v>
      </c>
      <c r="J21" s="34">
        <v>0</v>
      </c>
      <c r="K21" s="30">
        <f t="shared" si="3"/>
        <v>5295.44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f t="shared" si="3"/>
        <v>0</v>
      </c>
      <c r="L22"/>
      <c r="M22"/>
      <c r="N22"/>
    </row>
    <row r="23" spans="1:14" ht="16.5" customHeight="1">
      <c r="A23" s="18" t="s">
        <v>69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-420.64</v>
      </c>
      <c r="J23" s="30">
        <v>0</v>
      </c>
      <c r="K23" s="30">
        <f t="shared" si="3"/>
        <v>-420.64</v>
      </c>
      <c r="L23"/>
      <c r="M23"/>
      <c r="N23"/>
    </row>
    <row r="24" spans="1:14" ht="16.5" customHeight="1">
      <c r="A24" s="18" t="s">
        <v>70</v>
      </c>
      <c r="B24" s="30">
        <v>-32853</v>
      </c>
      <c r="C24" s="30">
        <v>-31585.02</v>
      </c>
      <c r="D24" s="30">
        <v>-34761.43</v>
      </c>
      <c r="E24" s="30">
        <v>-17891.76</v>
      </c>
      <c r="F24" s="30">
        <v>-22089.9</v>
      </c>
      <c r="G24" s="30">
        <v>-24292.66</v>
      </c>
      <c r="H24" s="30">
        <v>-23176.92</v>
      </c>
      <c r="I24" s="30">
        <v>-28173.73</v>
      </c>
      <c r="J24" s="30">
        <v>-11791.2</v>
      </c>
      <c r="K24" s="30">
        <f t="shared" si="3"/>
        <v>-226615.62000000002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-40062</v>
      </c>
      <c r="C27" s="30">
        <f t="shared" si="6"/>
        <v>-44123.2</v>
      </c>
      <c r="D27" s="30">
        <f t="shared" si="6"/>
        <v>-91275.02</v>
      </c>
      <c r="E27" s="30">
        <f t="shared" si="6"/>
        <v>-25880.8</v>
      </c>
      <c r="F27" s="30">
        <f t="shared" si="6"/>
        <v>-27645.2</v>
      </c>
      <c r="G27" s="30">
        <f t="shared" si="6"/>
        <v>-23500.4</v>
      </c>
      <c r="H27" s="30">
        <f t="shared" si="6"/>
        <v>-20666.8</v>
      </c>
      <c r="I27" s="30">
        <f t="shared" si="6"/>
        <v>-38354.8</v>
      </c>
      <c r="J27" s="30">
        <f t="shared" si="6"/>
        <v>-14546.08</v>
      </c>
      <c r="K27" s="30">
        <f aca="true" t="shared" si="7" ref="K27:K35">SUM(B27:J27)</f>
        <v>-326054.3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-40062</v>
      </c>
      <c r="C28" s="30">
        <f t="shared" si="8"/>
        <v>-44123.2</v>
      </c>
      <c r="D28" s="30">
        <f t="shared" si="8"/>
        <v>-55224.4</v>
      </c>
      <c r="E28" s="30">
        <f t="shared" si="8"/>
        <v>-25880.8</v>
      </c>
      <c r="F28" s="30">
        <f t="shared" si="8"/>
        <v>-27645.2</v>
      </c>
      <c r="G28" s="30">
        <f t="shared" si="8"/>
        <v>-23500.4</v>
      </c>
      <c r="H28" s="30">
        <f t="shared" si="8"/>
        <v>-20666.8</v>
      </c>
      <c r="I28" s="30">
        <f t="shared" si="8"/>
        <v>-38354.8</v>
      </c>
      <c r="J28" s="30">
        <f t="shared" si="8"/>
        <v>-4109.6</v>
      </c>
      <c r="K28" s="30">
        <f t="shared" si="7"/>
        <v>-279567.19999999995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-40062</v>
      </c>
      <c r="C29" s="30">
        <f aca="true" t="shared" si="9" ref="C29:J29">-ROUND((C9)*$E$3,2)</f>
        <v>-44123.2</v>
      </c>
      <c r="D29" s="30">
        <f t="shared" si="9"/>
        <v>-55224.4</v>
      </c>
      <c r="E29" s="30">
        <f t="shared" si="9"/>
        <v>-25880.8</v>
      </c>
      <c r="F29" s="30">
        <f t="shared" si="9"/>
        <v>-27645.2</v>
      </c>
      <c r="G29" s="30">
        <f t="shared" si="9"/>
        <v>-23500.4</v>
      </c>
      <c r="H29" s="30">
        <f t="shared" si="9"/>
        <v>-20666.8</v>
      </c>
      <c r="I29" s="30">
        <f t="shared" si="9"/>
        <v>-38354.8</v>
      </c>
      <c r="J29" s="30">
        <f t="shared" si="9"/>
        <v>-4109.6</v>
      </c>
      <c r="K29" s="30">
        <f t="shared" si="7"/>
        <v>-279567.19999999995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0</v>
      </c>
      <c r="C31" s="30">
        <v>0</v>
      </c>
      <c r="D31" s="30">
        <v>0</v>
      </c>
      <c r="E31" s="30">
        <v>0</v>
      </c>
      <c r="F31" s="26">
        <v>0</v>
      </c>
      <c r="G31" s="30">
        <v>0</v>
      </c>
      <c r="H31" s="30">
        <v>0</v>
      </c>
      <c r="I31" s="30">
        <v>0</v>
      </c>
      <c r="J31" s="30">
        <v>0</v>
      </c>
      <c r="K31" s="30">
        <f t="shared" si="7"/>
        <v>0</v>
      </c>
      <c r="L31"/>
      <c r="M31"/>
      <c r="N31"/>
    </row>
    <row r="32" spans="1:14" ht="16.5" customHeight="1">
      <c r="A32" s="25" t="s">
        <v>21</v>
      </c>
      <c r="B32" s="30">
        <v>0</v>
      </c>
      <c r="C32" s="30">
        <v>0</v>
      </c>
      <c r="D32" s="30">
        <v>0</v>
      </c>
      <c r="E32" s="30">
        <v>0</v>
      </c>
      <c r="F32" s="26">
        <v>0</v>
      </c>
      <c r="G32" s="30">
        <v>0</v>
      </c>
      <c r="H32" s="30">
        <v>0</v>
      </c>
      <c r="I32" s="30">
        <v>0</v>
      </c>
      <c r="J32" s="30">
        <v>0</v>
      </c>
      <c r="K32" s="30">
        <f t="shared" si="7"/>
        <v>0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-36050.62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-10436.48</v>
      </c>
      <c r="K33" s="30">
        <f t="shared" si="7"/>
        <v>-46487.100000000006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-36050.62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-10436.48</v>
      </c>
      <c r="K34" s="30">
        <f t="shared" si="7"/>
        <v>-46487.100000000006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616449.69</v>
      </c>
      <c r="C47" s="27">
        <f aca="true" t="shared" si="11" ref="C47:J47">IF(C17+C27+C48&lt;0,0,C17+C27+C48)</f>
        <v>628854.83</v>
      </c>
      <c r="D47" s="27">
        <f t="shared" si="11"/>
        <v>769332.0599999999</v>
      </c>
      <c r="E47" s="27">
        <f t="shared" si="11"/>
        <v>400322.3</v>
      </c>
      <c r="F47" s="27">
        <f t="shared" si="11"/>
        <v>476240.77999999997</v>
      </c>
      <c r="G47" s="27">
        <f t="shared" si="11"/>
        <v>619538.12</v>
      </c>
      <c r="H47" s="27">
        <f t="shared" si="11"/>
        <v>519013.27999999997</v>
      </c>
      <c r="I47" s="27">
        <f t="shared" si="11"/>
        <v>629297.8099999999</v>
      </c>
      <c r="J47" s="27">
        <f t="shared" si="11"/>
        <v>170426.57</v>
      </c>
      <c r="K47" s="20">
        <f>SUM(B47:J47)</f>
        <v>4829475.4399999995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616449.7000000001</v>
      </c>
      <c r="C53" s="10">
        <f t="shared" si="13"/>
        <v>628854.83</v>
      </c>
      <c r="D53" s="10">
        <f t="shared" si="13"/>
        <v>769332.06</v>
      </c>
      <c r="E53" s="10">
        <f t="shared" si="13"/>
        <v>400322.29</v>
      </c>
      <c r="F53" s="10">
        <f t="shared" si="13"/>
        <v>476240.77</v>
      </c>
      <c r="G53" s="10">
        <f t="shared" si="13"/>
        <v>619538.12</v>
      </c>
      <c r="H53" s="10">
        <f t="shared" si="13"/>
        <v>519013.29</v>
      </c>
      <c r="I53" s="10">
        <f>SUM(I54:I66)</f>
        <v>629297.82</v>
      </c>
      <c r="J53" s="10">
        <f t="shared" si="13"/>
        <v>170426.57</v>
      </c>
      <c r="K53" s="5">
        <f>SUM(K54:K66)</f>
        <v>4829475.45</v>
      </c>
      <c r="L53" s="9"/>
    </row>
    <row r="54" spans="1:11" ht="16.5" customHeight="1">
      <c r="A54" s="7" t="s">
        <v>60</v>
      </c>
      <c r="B54" s="8">
        <v>538037.3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538037.3</v>
      </c>
    </row>
    <row r="55" spans="1:11" ht="16.5" customHeight="1">
      <c r="A55" s="7" t="s">
        <v>61</v>
      </c>
      <c r="B55" s="8">
        <v>78412.4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78412.4</v>
      </c>
    </row>
    <row r="56" spans="1:11" ht="16.5" customHeight="1">
      <c r="A56" s="7" t="s">
        <v>4</v>
      </c>
      <c r="B56" s="6">
        <v>0</v>
      </c>
      <c r="C56" s="8">
        <v>628854.83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628854.83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769332.06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769332.06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400322.29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400322.29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476240.77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476240.77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619538.12</v>
      </c>
      <c r="H60" s="6">
        <v>0</v>
      </c>
      <c r="I60" s="6">
        <v>0</v>
      </c>
      <c r="J60" s="6">
        <v>0</v>
      </c>
      <c r="K60" s="5">
        <f t="shared" si="14"/>
        <v>619538.12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519013.29</v>
      </c>
      <c r="I61" s="6">
        <v>0</v>
      </c>
      <c r="J61" s="6">
        <v>0</v>
      </c>
      <c r="K61" s="5">
        <f t="shared" si="14"/>
        <v>519013.29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233091.91</v>
      </c>
      <c r="J63" s="6">
        <v>0</v>
      </c>
      <c r="K63" s="5">
        <f t="shared" si="14"/>
        <v>233091.91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396205.91</v>
      </c>
      <c r="J64" s="6">
        <v>0</v>
      </c>
      <c r="K64" s="5">
        <f t="shared" si="14"/>
        <v>396205.91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170426.57</v>
      </c>
      <c r="K65" s="5">
        <f t="shared" si="14"/>
        <v>170426.57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2020-08-20T17:41:25Z</dcterms:modified>
  <cp:category/>
  <cp:version/>
  <cp:contentType/>
  <cp:contentStatus/>
</cp:coreProperties>
</file>