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<sst xmlns="http://schemas.openxmlformats.org/spreadsheetml/2006/main" count="74" uniqueCount="73">
  <si>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</si>
  <si>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</si>
  <si>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</si>
  <si>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</si>
  <si>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</si>
  <si>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</si>
  <si>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</si>
  <si>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</si>
  <si>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</si>
  <si>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</si>
  <si>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</si>
  <si>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</si>
  <si>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</si>
  <si>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</si>
  <si>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</si>
  <si>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</si>
  <si>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</si>
  <si>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</si>
  <si>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</si>
  <si>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</si>
  <si>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</si>
  <si>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</si>
  <si>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</si>
  <si>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</si>
  <si>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</si>
  <si>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</si>
  <si>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</si>
  <si>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</si>
  <si>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</si>
  <si>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</si>
  <si>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</si>
  <si>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</si>
  <si>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</si>
  <si>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</si>
  <si>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</si>
  <si>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</si>
  <si>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</si>
  <si>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</si>
  <si>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</si>
  <si>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</si>
  <si>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</si>
  <si>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</si>
  <si>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</si>
  <si>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</si>
  <si>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</si>
  <si>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</si>
  <si>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</si>
  <si>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</si>
  <si>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</si>
  <si>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</si>
  <si>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</si>
  <si>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</si>
  <si>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</si>
  <si>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</si>
  <si>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</si>
  <si>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</si>
  <si>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</si>
  <si>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</si>
  <si>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</si>
  <si>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</si>
  <si>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</si>
  <si>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</si>
  <si>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</si>
  <si>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</si>
  <si>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</si>
  <si>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</si>
  <si>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</si>
  <si>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</si>
  <si>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</si>
  <si>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</si>
  <si>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</si>
  <si>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</si>
  <si>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14/08/20 - VENCIMENTO 21/08/20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</si>
</sst>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206181</v>
      </c>
      <c r="C7" s="47">
        <f t="shared" si="0"/>
        <v>180973</v>
      </c>
      <c r="D7" s="47">
        <f t="shared" si="0"/>
        <v>253101</v>
      </c>
      <c r="E7" s="47">
        <f t="shared" si="0"/>
        <v>125092</v>
      </c>
      <c r="F7" s="47">
        <f t="shared" si="0"/>
        <v>141840</v>
      </c>
      <c r="G7" s="47">
        <f t="shared" si="0"/>
        <v>171899</v>
      </c>
      <c r="H7" s="47">
        <f t="shared" si="0"/>
        <v>192815</v>
      </c>
      <c r="I7" s="47">
        <f t="shared" si="0"/>
        <v>234514</v>
      </c>
      <c r="J7" s="47">
        <f t="shared" si="0"/>
        <v>67155</v>
      </c>
      <c r="K7" s="47">
        <f t="shared" si="0"/>
        <v>1573570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13235</v>
      </c>
      <c r="C8" s="45">
        <f t="shared" si="1"/>
        <v>12345</v>
      </c>
      <c r="D8" s="45">
        <f t="shared" si="1"/>
        <v>15210</v>
      </c>
      <c r="E8" s="45">
        <f t="shared" si="1"/>
        <v>7978</v>
      </c>
      <c r="F8" s="45">
        <f t="shared" si="1"/>
        <v>9703</v>
      </c>
      <c r="G8" s="45">
        <f t="shared" si="1"/>
        <v>6703</v>
      </c>
      <c r="H8" s="45">
        <f t="shared" si="1"/>
        <v>5986</v>
      </c>
      <c r="I8" s="45">
        <f t="shared" si="1"/>
        <v>12501</v>
      </c>
      <c r="J8" s="45">
        <f t="shared" si="1"/>
        <v>2030</v>
      </c>
      <c r="K8" s="38">
        <f>SUM(B8:J8)</f>
        <v>85691</v>
      </c>
      <c r="L8"/>
      <c r="M8"/>
      <c r="N8"/>
    </row>
    <row r="9" spans="1:14" ht="16.5" customHeight="1">
      <c r="A9" s="22" t="s">
        <v>35</v>
      </c>
      <c r="B9" s="45">
        <v>13224</v>
      </c>
      <c r="C9" s="45">
        <v>12341</v>
      </c>
      <c r="D9" s="45">
        <v>15207</v>
      </c>
      <c r="E9" s="45">
        <v>7957</v>
      </c>
      <c r="F9" s="45">
        <v>9691</v>
      </c>
      <c r="G9" s="45">
        <v>6701</v>
      </c>
      <c r="H9" s="45">
        <v>5986</v>
      </c>
      <c r="I9" s="45">
        <v>12494</v>
      </c>
      <c r="J9" s="45">
        <v>2030</v>
      </c>
      <c r="K9" s="38">
        <f>SUM(B9:J9)</f>
        <v>85631</v>
      </c>
      <c r="L9"/>
      <c r="M9"/>
      <c r="N9"/>
    </row>
    <row r="10" spans="1:14" ht="16.5" customHeight="1">
      <c r="A10" s="22" t="s">
        <v>34</v>
      </c>
      <c r="B10" s="45">
        <v>11</v>
      </c>
      <c r="C10" s="45">
        <v>4</v>
      </c>
      <c r="D10" s="45">
        <v>3</v>
      </c>
      <c r="E10" s="45">
        <v>21</v>
      </c>
      <c r="F10" s="45">
        <v>12</v>
      </c>
      <c r="G10" s="45">
        <v>2</v>
      </c>
      <c r="H10" s="45">
        <v>0</v>
      </c>
      <c r="I10" s="45">
        <v>7</v>
      </c>
      <c r="J10" s="45">
        <v>0</v>
      </c>
      <c r="K10" s="38">
        <f>SUM(B10:J10)</f>
        <v>60</v>
      </c>
      <c r="L10"/>
      <c r="M10"/>
      <c r="N10"/>
    </row>
    <row r="11" spans="1:14" ht="16.5" customHeight="1">
      <c r="A11" s="44" t="s">
        <v>33</v>
      </c>
      <c r="B11" s="43">
        <v>192946</v>
      </c>
      <c r="C11" s="43">
        <v>168628</v>
      </c>
      <c r="D11" s="43">
        <v>237891</v>
      </c>
      <c r="E11" s="43">
        <v>117114</v>
      </c>
      <c r="F11" s="43">
        <v>132137</v>
      </c>
      <c r="G11" s="43">
        <v>165196</v>
      </c>
      <c r="H11" s="43">
        <v>186829</v>
      </c>
      <c r="I11" s="43">
        <v>222013</v>
      </c>
      <c r="J11" s="43">
        <v>65125</v>
      </c>
      <c r="K11" s="38">
        <f>SUM(B11:J11)</f>
        <v>1487879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1.632592955013024</v>
      </c>
      <c r="C15" s="39">
        <v>1.73445956607314</v>
      </c>
      <c r="D15" s="39">
        <v>1.346421999135678</v>
      </c>
      <c r="E15" s="39">
        <v>1.692020716443595</v>
      </c>
      <c r="F15" s="39">
        <v>1.599783715891055</v>
      </c>
      <c r="G15" s="39">
        <v>1.475381946527131</v>
      </c>
      <c r="H15" s="39">
        <v>1.478080796056975</v>
      </c>
      <c r="I15" s="39">
        <v>1.586823160817216</v>
      </c>
      <c r="J15" s="39">
        <v>1.861963330631403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1141738.9400000004</v>
      </c>
      <c r="C17" s="36">
        <f aca="true" t="shared" si="2" ref="C17:J17">C18+C19+C20+C21+C22+C23+C24</f>
        <v>1163224.37</v>
      </c>
      <c r="D17" s="36">
        <f t="shared" si="2"/>
        <v>1395368.93</v>
      </c>
      <c r="E17" s="36">
        <f t="shared" si="2"/>
        <v>762724.6</v>
      </c>
      <c r="F17" s="36">
        <f t="shared" si="2"/>
        <v>863450.13</v>
      </c>
      <c r="G17" s="36">
        <f t="shared" si="2"/>
        <v>966349.95</v>
      </c>
      <c r="H17" s="36">
        <f t="shared" si="2"/>
        <v>871868.5299999999</v>
      </c>
      <c r="I17" s="36">
        <f t="shared" si="2"/>
        <v>1166406.7500000002</v>
      </c>
      <c r="J17" s="36">
        <f t="shared" si="2"/>
        <v>437118.46</v>
      </c>
      <c r="K17" s="36">
        <f aca="true" t="shared" si="3" ref="K17:K24">SUM(B17:J17)</f>
        <v>8768250.66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701180.34</v>
      </c>
      <c r="C18" s="30">
        <f t="shared" si="4"/>
        <v>675590.31</v>
      </c>
      <c r="D18" s="30">
        <f t="shared" si="4"/>
        <v>1046648.57</v>
      </c>
      <c r="E18" s="30">
        <f t="shared" si="4"/>
        <v>450356.22</v>
      </c>
      <c r="F18" s="30">
        <f t="shared" si="4"/>
        <v>540027.43</v>
      </c>
      <c r="G18" s="30">
        <f t="shared" si="4"/>
        <v>661725.2</v>
      </c>
      <c r="H18" s="30">
        <f t="shared" si="4"/>
        <v>591672.11</v>
      </c>
      <c r="I18" s="30">
        <f t="shared" si="4"/>
        <v>726430.57</v>
      </c>
      <c r="J18" s="30">
        <f t="shared" si="4"/>
        <v>235680.47</v>
      </c>
      <c r="K18" s="30">
        <f t="shared" si="3"/>
        <v>5629311.22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443561.74</v>
      </c>
      <c r="C19" s="30">
        <f t="shared" si="5"/>
        <v>496193.77</v>
      </c>
      <c r="D19" s="30">
        <f t="shared" si="5"/>
        <v>362582.09</v>
      </c>
      <c r="E19" s="30">
        <f t="shared" si="5"/>
        <v>311655.83</v>
      </c>
      <c r="F19" s="30">
        <f t="shared" si="5"/>
        <v>323899.66</v>
      </c>
      <c r="G19" s="30">
        <f t="shared" si="5"/>
        <v>314572.21</v>
      </c>
      <c r="H19" s="30">
        <f t="shared" si="5"/>
        <v>282867.07</v>
      </c>
      <c r="I19" s="30">
        <f t="shared" si="5"/>
        <v>426286.28</v>
      </c>
      <c r="J19" s="30">
        <f t="shared" si="5"/>
        <v>203147.92</v>
      </c>
      <c r="K19" s="30">
        <f t="shared" si="3"/>
        <v>3164766.5700000003</v>
      </c>
      <c r="L19"/>
      <c r="M19"/>
      <c r="N19"/>
    </row>
    <row r="20" spans="1:14" ht="16.5" customHeight="1">
      <c r="A20" s="18" t="s">
        <v>28</v>
      </c>
      <c r="B20" s="30">
        <v>28676.32</v>
      </c>
      <c r="C20" s="30">
        <v>23025.31</v>
      </c>
      <c r="D20" s="30">
        <v>20909.56</v>
      </c>
      <c r="E20" s="30">
        <v>17290.61</v>
      </c>
      <c r="F20" s="30">
        <v>20292.22</v>
      </c>
      <c r="G20" s="30">
        <v>14464.14</v>
      </c>
      <c r="H20" s="30">
        <v>20512.91</v>
      </c>
      <c r="I20" s="30">
        <v>40823.48</v>
      </c>
      <c r="J20" s="30">
        <v>10086.37</v>
      </c>
      <c r="K20" s="30">
        <f t="shared" si="3"/>
        <v>196080.92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1323.86</v>
      </c>
      <c r="J21" s="34">
        <v>0</v>
      </c>
      <c r="K21" s="30">
        <f t="shared" si="3"/>
        <v>5295.44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-429.92</v>
      </c>
      <c r="C23" s="30">
        <v>0</v>
      </c>
      <c r="D23" s="30">
        <v>0</v>
      </c>
      <c r="E23" s="30">
        <v>0</v>
      </c>
      <c r="F23" s="30">
        <v>0</v>
      </c>
      <c r="G23" s="30">
        <v>-333</v>
      </c>
      <c r="H23" s="30">
        <v>0</v>
      </c>
      <c r="I23" s="30">
        <v>0</v>
      </c>
      <c r="J23" s="30">
        <v>0</v>
      </c>
      <c r="K23" s="30">
        <f t="shared" si="3"/>
        <v>-762.9200000000001</v>
      </c>
      <c r="L23"/>
      <c r="M23"/>
      <c r="N23"/>
    </row>
    <row r="24" spans="1:14" ht="16.5" customHeight="1">
      <c r="A24" s="18" t="s">
        <v>70</v>
      </c>
      <c r="B24" s="30">
        <v>-32573.4</v>
      </c>
      <c r="C24" s="30">
        <v>-31585.02</v>
      </c>
      <c r="D24" s="30">
        <v>-34771.29</v>
      </c>
      <c r="E24" s="30">
        <v>-17901.92</v>
      </c>
      <c r="F24" s="30">
        <v>-22093.04</v>
      </c>
      <c r="G24" s="30">
        <v>-24078.6</v>
      </c>
      <c r="H24" s="30">
        <v>-23183.56</v>
      </c>
      <c r="I24" s="30">
        <v>-28457.44</v>
      </c>
      <c r="J24" s="30">
        <v>-11796.3</v>
      </c>
      <c r="K24" s="30">
        <f t="shared" si="3"/>
        <v>-226440.56999999998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-109206.94</v>
      </c>
      <c r="C27" s="30">
        <f t="shared" si="6"/>
        <v>-59395.05</v>
      </c>
      <c r="D27" s="30">
        <f t="shared" si="6"/>
        <v>-114980.87000000001</v>
      </c>
      <c r="E27" s="30">
        <f t="shared" si="6"/>
        <v>-618620.77</v>
      </c>
      <c r="F27" s="30">
        <f t="shared" si="6"/>
        <v>-47432</v>
      </c>
      <c r="G27" s="30">
        <f t="shared" si="6"/>
        <v>-98286.8</v>
      </c>
      <c r="H27" s="30">
        <f t="shared" si="6"/>
        <v>-37938.380000000005</v>
      </c>
      <c r="I27" s="30">
        <f t="shared" si="6"/>
        <v>-77511.26999999999</v>
      </c>
      <c r="J27" s="30">
        <f t="shared" si="6"/>
        <v>-24953.16</v>
      </c>
      <c r="K27" s="30">
        <f aca="true" t="shared" si="7" ref="K27:K35">SUM(B27:J27)</f>
        <v>-1188325.24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-106870.54000000001</v>
      </c>
      <c r="C28" s="30">
        <f t="shared" si="8"/>
        <v>-57850.65</v>
      </c>
      <c r="D28" s="30">
        <f t="shared" si="8"/>
        <v>-77979.85</v>
      </c>
      <c r="E28" s="30">
        <f t="shared" si="8"/>
        <v>-85601.17</v>
      </c>
      <c r="F28" s="30">
        <f t="shared" si="8"/>
        <v>-42640.4</v>
      </c>
      <c r="G28" s="30">
        <f t="shared" si="8"/>
        <v>-93336.8</v>
      </c>
      <c r="H28" s="30">
        <f t="shared" si="8"/>
        <v>-37938.380000000005</v>
      </c>
      <c r="I28" s="30">
        <f t="shared" si="8"/>
        <v>-73076.06999999999</v>
      </c>
      <c r="J28" s="30">
        <f t="shared" si="8"/>
        <v>-14516.68</v>
      </c>
      <c r="K28" s="30">
        <f t="shared" si="7"/>
        <v>-589810.54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-58185.6</v>
      </c>
      <c r="C29" s="30">
        <f aca="true" t="shared" si="9" ref="C29:J29">-ROUND((C9)*$E$3,2)</f>
        <v>-54300.4</v>
      </c>
      <c r="D29" s="30">
        <f t="shared" si="9"/>
        <v>-66910.8</v>
      </c>
      <c r="E29" s="30">
        <f t="shared" si="9"/>
        <v>-35010.8</v>
      </c>
      <c r="F29" s="30">
        <f t="shared" si="9"/>
        <v>-42640.4</v>
      </c>
      <c r="G29" s="30">
        <f t="shared" si="9"/>
        <v>-29484.4</v>
      </c>
      <c r="H29" s="30">
        <f t="shared" si="9"/>
        <v>-26338.4</v>
      </c>
      <c r="I29" s="30">
        <f t="shared" si="9"/>
        <v>-54973.6</v>
      </c>
      <c r="J29" s="30">
        <f t="shared" si="9"/>
        <v>-8932</v>
      </c>
      <c r="K29" s="30">
        <f t="shared" si="7"/>
        <v>-376776.39999999997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-184.8</v>
      </c>
      <c r="C31" s="30">
        <v>-61.6</v>
      </c>
      <c r="D31" s="30">
        <v>0</v>
      </c>
      <c r="E31" s="30">
        <v>-123.2</v>
      </c>
      <c r="F31" s="26">
        <v>0</v>
      </c>
      <c r="G31" s="30">
        <v>0</v>
      </c>
      <c r="H31" s="30">
        <v>-24.82</v>
      </c>
      <c r="I31" s="30">
        <v>-38.74</v>
      </c>
      <c r="J31" s="30">
        <v>-11.95</v>
      </c>
      <c r="K31" s="30">
        <f t="shared" si="7"/>
        <v>-445.11</v>
      </c>
      <c r="L31"/>
      <c r="M31"/>
      <c r="N31"/>
    </row>
    <row r="32" spans="1:14" ht="16.5" customHeight="1">
      <c r="A32" s="25" t="s">
        <v>21</v>
      </c>
      <c r="B32" s="30">
        <v>-48500.14</v>
      </c>
      <c r="C32" s="30">
        <v>-3488.65</v>
      </c>
      <c r="D32" s="30">
        <v>-11069.05</v>
      </c>
      <c r="E32" s="30">
        <v>-50467.17</v>
      </c>
      <c r="F32" s="26">
        <v>0</v>
      </c>
      <c r="G32" s="30">
        <v>-63852.4</v>
      </c>
      <c r="H32" s="30">
        <v>-11575.16</v>
      </c>
      <c r="I32" s="30">
        <v>-18063.73</v>
      </c>
      <c r="J32" s="30">
        <v>-5572.73</v>
      </c>
      <c r="K32" s="30">
        <f t="shared" si="7"/>
        <v>-212589.03000000003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-2336.4</v>
      </c>
      <c r="C33" s="27">
        <f t="shared" si="10"/>
        <v>-1544.4</v>
      </c>
      <c r="D33" s="27">
        <f t="shared" si="10"/>
        <v>-37001.020000000004</v>
      </c>
      <c r="E33" s="27">
        <f t="shared" si="10"/>
        <v>-533019.6</v>
      </c>
      <c r="F33" s="27">
        <f t="shared" si="10"/>
        <v>-4791.6</v>
      </c>
      <c r="G33" s="27">
        <f t="shared" si="10"/>
        <v>-4950</v>
      </c>
      <c r="H33" s="27">
        <f t="shared" si="10"/>
        <v>0</v>
      </c>
      <c r="I33" s="27">
        <f t="shared" si="10"/>
        <v>-4435.2</v>
      </c>
      <c r="J33" s="27">
        <f t="shared" si="10"/>
        <v>-10436.48</v>
      </c>
      <c r="K33" s="30">
        <f t="shared" si="7"/>
        <v>-598514.6999999998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-36050.62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-10436.48</v>
      </c>
      <c r="K34" s="30">
        <f t="shared" si="7"/>
        <v>-46487.100000000006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-2336.4</v>
      </c>
      <c r="C36" s="17">
        <v>-1544.4</v>
      </c>
      <c r="D36" s="17">
        <v>-950.4</v>
      </c>
      <c r="E36" s="17">
        <v>-2019.6</v>
      </c>
      <c r="F36" s="17">
        <v>-4791.6</v>
      </c>
      <c r="G36" s="17">
        <v>-4950</v>
      </c>
      <c r="H36" s="17">
        <v>0</v>
      </c>
      <c r="I36" s="17">
        <v>-4435.2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535000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535000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-1066000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-1066000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1032532.0000000005</v>
      </c>
      <c r="C47" s="27">
        <f aca="true" t="shared" si="11" ref="C47:J47">IF(C17+C27+C48&lt;0,0,C17+C27+C48)</f>
        <v>1103829.32</v>
      </c>
      <c r="D47" s="27">
        <f t="shared" si="11"/>
        <v>1280388.0599999998</v>
      </c>
      <c r="E47" s="27">
        <f t="shared" si="11"/>
        <v>144103.82999999996</v>
      </c>
      <c r="F47" s="27">
        <f t="shared" si="11"/>
        <v>816018.13</v>
      </c>
      <c r="G47" s="27">
        <f t="shared" si="11"/>
        <v>868063.1499999999</v>
      </c>
      <c r="H47" s="27">
        <f t="shared" si="11"/>
        <v>833930.1499999999</v>
      </c>
      <c r="I47" s="27">
        <f t="shared" si="11"/>
        <v>1088895.4800000002</v>
      </c>
      <c r="J47" s="27">
        <f t="shared" si="11"/>
        <v>412165.30000000005</v>
      </c>
      <c r="K47" s="20">
        <f>SUM(B47:J47)</f>
        <v>7579925.420000001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1032532.02</v>
      </c>
      <c r="C53" s="10">
        <f t="shared" si="13"/>
        <v>1103829.31</v>
      </c>
      <c r="D53" s="10">
        <f t="shared" si="13"/>
        <v>1280388.06</v>
      </c>
      <c r="E53" s="10">
        <f t="shared" si="13"/>
        <v>144103.83</v>
      </c>
      <c r="F53" s="10">
        <f t="shared" si="13"/>
        <v>816018.13</v>
      </c>
      <c r="G53" s="10">
        <f t="shared" si="13"/>
        <v>868063.16</v>
      </c>
      <c r="H53" s="10">
        <f t="shared" si="13"/>
        <v>833930.16</v>
      </c>
      <c r="I53" s="10">
        <f>SUM(I54:I66)</f>
        <v>1088895.48</v>
      </c>
      <c r="J53" s="10">
        <f t="shared" si="13"/>
        <v>412165.31</v>
      </c>
      <c r="K53" s="5">
        <f>SUM(K54:K66)</f>
        <v>7579925.460000001</v>
      </c>
      <c r="L53" s="9"/>
    </row>
    <row r="54" spans="1:11" ht="16.5" customHeight="1">
      <c r="A54" s="7" t="s">
        <v>60</v>
      </c>
      <c r="B54" s="8">
        <v>870527.75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870527.75</v>
      </c>
    </row>
    <row r="55" spans="1:11" ht="16.5" customHeight="1">
      <c r="A55" s="7" t="s">
        <v>61</v>
      </c>
      <c r="B55" s="8">
        <v>162004.27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162004.27</v>
      </c>
    </row>
    <row r="56" spans="1:11" ht="16.5" customHeight="1">
      <c r="A56" s="7" t="s">
        <v>4</v>
      </c>
      <c r="B56" s="6">
        <v>0</v>
      </c>
      <c r="C56" s="8">
        <v>1103829.31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1103829.31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1280388.06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1280388.06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144103.83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144103.83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816018.13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816018.13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868063.16</v>
      </c>
      <c r="H60" s="6">
        <v>0</v>
      </c>
      <c r="I60" s="6">
        <v>0</v>
      </c>
      <c r="J60" s="6">
        <v>0</v>
      </c>
      <c r="K60" s="5">
        <f t="shared" si="14"/>
        <v>868063.16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833930.16</v>
      </c>
      <c r="I61" s="6">
        <v>0</v>
      </c>
      <c r="J61" s="6">
        <v>0</v>
      </c>
      <c r="K61" s="5">
        <f t="shared" si="14"/>
        <v>833930.16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388409.02</v>
      </c>
      <c r="J63" s="6">
        <v>0</v>
      </c>
      <c r="K63" s="5">
        <f t="shared" si="14"/>
        <v>388409.02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700486.46</v>
      </c>
      <c r="J64" s="6">
        <v>0</v>
      </c>
      <c r="K64" s="5">
        <f t="shared" si="14"/>
        <v>700486.46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412165.31</v>
      </c>
      <c r="K65" s="5">
        <f t="shared" si="14"/>
        <v>412165.31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2020-08-21T12:21:48Z</dcterms:modified>
  <cp:category/>
  <cp:version/>
  <cp:contentType/>
  <cp:contentStatus/>
</cp:coreProperties>
</file>