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<sst xmlns="http://schemas.openxmlformats.org/spreadsheetml/2006/main" count="74" uniqueCount="73">
  <si>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</si>
  <si>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</si>
  <si>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</si>
  <si>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</si>
  <si>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</si>
  <si>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</si>
  <si>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</si>
  <si>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</si>
  <si>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</si>
  <si>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</si>
  <si>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</si>
  <si>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</si>
  <si>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</si>
  <si>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</si>
  <si>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</si>
  <si>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</si>
  <si>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</si>
  <si>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</si>
  <si>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</si>
  <si>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</si>
  <si>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</si>
  <si>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</si>
  <si>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</si>
  <si>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</si>
  <si>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</si>
  <si>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</si>
  <si>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</si>
  <si>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</si>
  <si>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</si>
  <si>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</si>
  <si>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</si>
  <si>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</si>
  <si>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</si>
  <si>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</si>
  <si>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</si>
  <si>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</si>
  <si>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</si>
  <si>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</si>
  <si>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</si>
  <si>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</si>
  <si>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</si>
  <si>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</si>
  <si>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</si>
  <si>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</si>
  <si>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</si>
  <si>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</si>
  <si>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</si>
  <si>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</si>
  <si>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</si>
  <si>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</si>
  <si>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</si>
  <si>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</si>
  <si>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</si>
  <si>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</si>
  <si>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</si>
  <si>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</si>
  <si>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</si>
  <si>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</si>
  <si>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</si>
  <si>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</si>
  <si>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</si>
  <si>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</si>
  <si>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</si>
  <si>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</si>
  <si>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</si>
  <si>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</si>
  <si>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</si>
  <si>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</si>
  <si>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</si>
  <si>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</si>
  <si>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</si>
  <si>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</si>
  <si>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13/08/20 - VENCIMENTO 20/08/20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</si>
</sst>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204653</v>
      </c>
      <c r="C7" s="47">
        <f t="shared" si="0"/>
        <v>179660</v>
      </c>
      <c r="D7" s="47">
        <f t="shared" si="0"/>
        <v>252361</v>
      </c>
      <c r="E7" s="47">
        <f t="shared" si="0"/>
        <v>125705</v>
      </c>
      <c r="F7" s="47">
        <f t="shared" si="0"/>
        <v>140969</v>
      </c>
      <c r="G7" s="47">
        <f t="shared" si="0"/>
        <v>169353</v>
      </c>
      <c r="H7" s="47">
        <f t="shared" si="0"/>
        <v>188888</v>
      </c>
      <c r="I7" s="47">
        <f t="shared" si="0"/>
        <v>236399</v>
      </c>
      <c r="J7" s="47">
        <f t="shared" si="0"/>
        <v>66765</v>
      </c>
      <c r="K7" s="47">
        <f t="shared" si="0"/>
        <v>1564753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12410</v>
      </c>
      <c r="C8" s="45">
        <f t="shared" si="1"/>
        <v>11957</v>
      </c>
      <c r="D8" s="45">
        <f t="shared" si="1"/>
        <v>14135</v>
      </c>
      <c r="E8" s="45">
        <f t="shared" si="1"/>
        <v>7490</v>
      </c>
      <c r="F8" s="45">
        <f t="shared" si="1"/>
        <v>9186</v>
      </c>
      <c r="G8" s="45">
        <f t="shared" si="1"/>
        <v>6056</v>
      </c>
      <c r="H8" s="45">
        <f t="shared" si="1"/>
        <v>5506</v>
      </c>
      <c r="I8" s="45">
        <f t="shared" si="1"/>
        <v>12430</v>
      </c>
      <c r="J8" s="45">
        <f t="shared" si="1"/>
        <v>1942</v>
      </c>
      <c r="K8" s="38">
        <f>SUM(B8:J8)</f>
        <v>81112</v>
      </c>
      <c r="L8"/>
      <c r="M8"/>
      <c r="N8"/>
    </row>
    <row r="9" spans="1:14" ht="16.5" customHeight="1">
      <c r="A9" s="22" t="s">
        <v>35</v>
      </c>
      <c r="B9" s="45">
        <v>12400</v>
      </c>
      <c r="C9" s="45">
        <v>11955</v>
      </c>
      <c r="D9" s="45">
        <v>14133</v>
      </c>
      <c r="E9" s="45">
        <v>7467</v>
      </c>
      <c r="F9" s="45">
        <v>9183</v>
      </c>
      <c r="G9" s="45">
        <v>6056</v>
      </c>
      <c r="H9" s="45">
        <v>5506</v>
      </c>
      <c r="I9" s="45">
        <v>12417</v>
      </c>
      <c r="J9" s="45">
        <v>1942</v>
      </c>
      <c r="K9" s="38">
        <f>SUM(B9:J9)</f>
        <v>81059</v>
      </c>
      <c r="L9"/>
      <c r="M9"/>
      <c r="N9"/>
    </row>
    <row r="10" spans="1:14" ht="16.5" customHeight="1">
      <c r="A10" s="22" t="s">
        <v>34</v>
      </c>
      <c r="B10" s="45">
        <v>10</v>
      </c>
      <c r="C10" s="45">
        <v>2</v>
      </c>
      <c r="D10" s="45">
        <v>2</v>
      </c>
      <c r="E10" s="45">
        <v>23</v>
      </c>
      <c r="F10" s="45">
        <v>3</v>
      </c>
      <c r="G10" s="45">
        <v>0</v>
      </c>
      <c r="H10" s="45">
        <v>0</v>
      </c>
      <c r="I10" s="45">
        <v>13</v>
      </c>
      <c r="J10" s="45">
        <v>0</v>
      </c>
      <c r="K10" s="38">
        <f>SUM(B10:J10)</f>
        <v>53</v>
      </c>
      <c r="L10"/>
      <c r="M10"/>
      <c r="N10"/>
    </row>
    <row r="11" spans="1:14" ht="16.5" customHeight="1">
      <c r="A11" s="44" t="s">
        <v>33</v>
      </c>
      <c r="B11" s="43">
        <v>192243</v>
      </c>
      <c r="C11" s="43">
        <v>167703</v>
      </c>
      <c r="D11" s="43">
        <v>238226</v>
      </c>
      <c r="E11" s="43">
        <v>118215</v>
      </c>
      <c r="F11" s="43">
        <v>131783</v>
      </c>
      <c r="G11" s="43">
        <v>163297</v>
      </c>
      <c r="H11" s="43">
        <v>183382</v>
      </c>
      <c r="I11" s="43">
        <v>223969</v>
      </c>
      <c r="J11" s="43">
        <v>64823</v>
      </c>
      <c r="K11" s="38">
        <f>SUM(B11:J11)</f>
        <v>1483641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1.613399433061783</v>
      </c>
      <c r="C15" s="39">
        <v>1.728169658768025</v>
      </c>
      <c r="D15" s="39">
        <v>1.328315737388895</v>
      </c>
      <c r="E15" s="39">
        <v>1.662890056700253</v>
      </c>
      <c r="F15" s="39">
        <v>1.578121052996694</v>
      </c>
      <c r="G15" s="39">
        <v>1.474082692990907</v>
      </c>
      <c r="H15" s="39">
        <v>1.474394782475356</v>
      </c>
      <c r="I15" s="39">
        <v>1.556589765306182</v>
      </c>
      <c r="J15" s="39">
        <v>1.878769183104751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1118539.5900000003</v>
      </c>
      <c r="C17" s="36">
        <f aca="true" t="shared" si="2" ref="C17:J17">C18+C19+C20+C21+C22+C23+C24</f>
        <v>1149992.02</v>
      </c>
      <c r="D17" s="36">
        <f t="shared" si="2"/>
        <v>1372275.7</v>
      </c>
      <c r="E17" s="36">
        <f t="shared" si="2"/>
        <v>752955.32</v>
      </c>
      <c r="F17" s="36">
        <f t="shared" si="2"/>
        <v>846633.5800000001</v>
      </c>
      <c r="G17" s="36">
        <f t="shared" si="2"/>
        <v>950988.3799999999</v>
      </c>
      <c r="H17" s="36">
        <f t="shared" si="2"/>
        <v>852288.0399999999</v>
      </c>
      <c r="I17" s="36">
        <f t="shared" si="2"/>
        <v>1154263.16</v>
      </c>
      <c r="J17" s="36">
        <f t="shared" si="2"/>
        <v>438931.83</v>
      </c>
      <c r="K17" s="36">
        <f aca="true" t="shared" si="3" ref="K17:K24">SUM(B17:J17)</f>
        <v>8636867.620000001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695983.92</v>
      </c>
      <c r="C18" s="30">
        <f t="shared" si="4"/>
        <v>670688.75</v>
      </c>
      <c r="D18" s="30">
        <f t="shared" si="4"/>
        <v>1043588.44</v>
      </c>
      <c r="E18" s="30">
        <f t="shared" si="4"/>
        <v>452563.14</v>
      </c>
      <c r="F18" s="30">
        <f t="shared" si="4"/>
        <v>536711.27</v>
      </c>
      <c r="G18" s="30">
        <f t="shared" si="4"/>
        <v>651924.37</v>
      </c>
      <c r="H18" s="30">
        <f t="shared" si="4"/>
        <v>579621.72</v>
      </c>
      <c r="I18" s="30">
        <f t="shared" si="4"/>
        <v>732269.54</v>
      </c>
      <c r="J18" s="30">
        <f t="shared" si="4"/>
        <v>234311.77</v>
      </c>
      <c r="K18" s="30">
        <f t="shared" si="3"/>
        <v>5597662.92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426916.14</v>
      </c>
      <c r="C19" s="30">
        <f t="shared" si="5"/>
        <v>488375.2</v>
      </c>
      <c r="D19" s="30">
        <f t="shared" si="5"/>
        <v>342626.51</v>
      </c>
      <c r="E19" s="30">
        <f t="shared" si="5"/>
        <v>299999.61</v>
      </c>
      <c r="F19" s="30">
        <f t="shared" si="5"/>
        <v>310284.08</v>
      </c>
      <c r="G19" s="30">
        <f t="shared" si="5"/>
        <v>309066.06</v>
      </c>
      <c r="H19" s="30">
        <f t="shared" si="5"/>
        <v>274969.52</v>
      </c>
      <c r="I19" s="30">
        <f t="shared" si="5"/>
        <v>407573.73</v>
      </c>
      <c r="J19" s="30">
        <f t="shared" si="5"/>
        <v>205905.96</v>
      </c>
      <c r="K19" s="30">
        <f t="shared" si="3"/>
        <v>3065716.81</v>
      </c>
      <c r="L19"/>
      <c r="M19"/>
      <c r="N19"/>
    </row>
    <row r="20" spans="1:14" ht="16.5" customHeight="1">
      <c r="A20" s="18" t="s">
        <v>28</v>
      </c>
      <c r="B20" s="30">
        <v>27314.33</v>
      </c>
      <c r="C20" s="30">
        <v>22513.09</v>
      </c>
      <c r="D20" s="30">
        <v>20832.04</v>
      </c>
      <c r="E20" s="30">
        <v>16970.63</v>
      </c>
      <c r="F20" s="30">
        <v>20407.41</v>
      </c>
      <c r="G20" s="30">
        <v>14327.95</v>
      </c>
      <c r="H20" s="30">
        <v>20880.36</v>
      </c>
      <c r="I20" s="30">
        <v>41549.4</v>
      </c>
      <c r="J20" s="30">
        <v>10510.4</v>
      </c>
      <c r="K20" s="30">
        <f t="shared" si="3"/>
        <v>195305.61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0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1323.86</v>
      </c>
      <c r="J21" s="34">
        <v>0</v>
      </c>
      <c r="K21" s="30">
        <f t="shared" si="3"/>
        <v>5295.44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-429.92</v>
      </c>
      <c r="C23" s="30">
        <v>0</v>
      </c>
      <c r="D23" s="30">
        <v>0</v>
      </c>
      <c r="E23" s="30">
        <v>0</v>
      </c>
      <c r="F23" s="30">
        <v>0</v>
      </c>
      <c r="G23" s="30">
        <v>-111</v>
      </c>
      <c r="H23" s="30">
        <v>0</v>
      </c>
      <c r="I23" s="30">
        <v>0</v>
      </c>
      <c r="J23" s="30">
        <v>0</v>
      </c>
      <c r="K23" s="30">
        <f t="shared" si="3"/>
        <v>-540.9200000000001</v>
      </c>
      <c r="L23"/>
      <c r="M23"/>
      <c r="N23"/>
    </row>
    <row r="24" spans="1:14" ht="16.5" customHeight="1">
      <c r="A24" s="18" t="s">
        <v>70</v>
      </c>
      <c r="B24" s="30">
        <v>-32568.74</v>
      </c>
      <c r="C24" s="30">
        <v>-31585.02</v>
      </c>
      <c r="D24" s="30">
        <v>-34771.29</v>
      </c>
      <c r="E24" s="30">
        <v>-17901.92</v>
      </c>
      <c r="F24" s="30">
        <v>-22093.04</v>
      </c>
      <c r="G24" s="30">
        <v>-24219</v>
      </c>
      <c r="H24" s="30">
        <v>-23183.56</v>
      </c>
      <c r="I24" s="30">
        <v>-28453.37</v>
      </c>
      <c r="J24" s="30">
        <v>-11796.3</v>
      </c>
      <c r="K24" s="30">
        <f t="shared" si="3"/>
        <v>-226572.24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-107148.81</v>
      </c>
      <c r="C27" s="30">
        <f t="shared" si="6"/>
        <v>-55411.44</v>
      </c>
      <c r="D27" s="30">
        <f t="shared" si="6"/>
        <v>-111727.34</v>
      </c>
      <c r="E27" s="30">
        <f t="shared" si="6"/>
        <v>-86139.02</v>
      </c>
      <c r="F27" s="30">
        <f t="shared" si="6"/>
        <v>-40405.2</v>
      </c>
      <c r="G27" s="30">
        <f t="shared" si="6"/>
        <v>-103687.13</v>
      </c>
      <c r="H27" s="30">
        <f t="shared" si="6"/>
        <v>-37041.990000000005</v>
      </c>
      <c r="I27" s="30">
        <f t="shared" si="6"/>
        <v>-74634.29000000001</v>
      </c>
      <c r="J27" s="30">
        <f t="shared" si="6"/>
        <v>-25151.199999999997</v>
      </c>
      <c r="K27" s="30">
        <f aca="true" t="shared" si="7" ref="K27:K35">SUM(B27:J27)</f>
        <v>-641346.42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-107148.81</v>
      </c>
      <c r="C28" s="30">
        <f t="shared" si="8"/>
        <v>-55411.44</v>
      </c>
      <c r="D28" s="30">
        <f t="shared" si="8"/>
        <v>-75676.72</v>
      </c>
      <c r="E28" s="30">
        <f t="shared" si="8"/>
        <v>-86139.02</v>
      </c>
      <c r="F28" s="30">
        <f t="shared" si="8"/>
        <v>-40405.2</v>
      </c>
      <c r="G28" s="30">
        <f t="shared" si="8"/>
        <v>-103687.13</v>
      </c>
      <c r="H28" s="30">
        <f t="shared" si="8"/>
        <v>-37041.990000000005</v>
      </c>
      <c r="I28" s="30">
        <f t="shared" si="8"/>
        <v>-74634.29000000001</v>
      </c>
      <c r="J28" s="30">
        <f t="shared" si="8"/>
        <v>-14714.72</v>
      </c>
      <c r="K28" s="30">
        <f t="shared" si="7"/>
        <v>-594859.32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-54560</v>
      </c>
      <c r="C29" s="30">
        <f aca="true" t="shared" si="9" ref="C29:J29">-ROUND((C9)*$E$3,2)</f>
        <v>-52602</v>
      </c>
      <c r="D29" s="30">
        <f t="shared" si="9"/>
        <v>-62185.2</v>
      </c>
      <c r="E29" s="30">
        <f t="shared" si="9"/>
        <v>-32854.8</v>
      </c>
      <c r="F29" s="30">
        <f t="shared" si="9"/>
        <v>-40405.2</v>
      </c>
      <c r="G29" s="30">
        <f t="shared" si="9"/>
        <v>-26646.4</v>
      </c>
      <c r="H29" s="30">
        <f t="shared" si="9"/>
        <v>-24226.4</v>
      </c>
      <c r="I29" s="30">
        <f t="shared" si="9"/>
        <v>-54634.8</v>
      </c>
      <c r="J29" s="30">
        <f t="shared" si="9"/>
        <v>-8544.8</v>
      </c>
      <c r="K29" s="30">
        <f t="shared" si="7"/>
        <v>-356659.60000000003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-215.6</v>
      </c>
      <c r="C31" s="30">
        <v>-30.8</v>
      </c>
      <c r="D31" s="30">
        <v>-61.6</v>
      </c>
      <c r="E31" s="30">
        <v>-184.8</v>
      </c>
      <c r="F31" s="26">
        <v>0</v>
      </c>
      <c r="G31" s="30">
        <v>-61.6</v>
      </c>
      <c r="H31" s="30">
        <v>0</v>
      </c>
      <c r="I31" s="30">
        <v>0</v>
      </c>
      <c r="J31" s="30">
        <v>0</v>
      </c>
      <c r="K31" s="30">
        <f t="shared" si="7"/>
        <v>-554.4</v>
      </c>
      <c r="L31"/>
      <c r="M31"/>
      <c r="N31"/>
    </row>
    <row r="32" spans="1:14" ht="16.5" customHeight="1">
      <c r="A32" s="25" t="s">
        <v>21</v>
      </c>
      <c r="B32" s="30">
        <v>-52373.21</v>
      </c>
      <c r="C32" s="30">
        <v>-2778.64</v>
      </c>
      <c r="D32" s="30">
        <v>-13429.92</v>
      </c>
      <c r="E32" s="30">
        <v>-53099.42</v>
      </c>
      <c r="F32" s="26">
        <v>0</v>
      </c>
      <c r="G32" s="30">
        <v>-76979.13</v>
      </c>
      <c r="H32" s="30">
        <v>-12815.59</v>
      </c>
      <c r="I32" s="30">
        <v>-19999.49</v>
      </c>
      <c r="J32" s="30">
        <v>-6169.92</v>
      </c>
      <c r="K32" s="30">
        <f t="shared" si="7"/>
        <v>-237645.32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-36050.62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-10436.48</v>
      </c>
      <c r="K33" s="30">
        <f t="shared" si="7"/>
        <v>-46487.100000000006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-36050.62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-10436.48</v>
      </c>
      <c r="K34" s="30">
        <f t="shared" si="7"/>
        <v>-46487.100000000006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535000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535000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-535000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-535000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1011390.7800000003</v>
      </c>
      <c r="C47" s="27">
        <f aca="true" t="shared" si="11" ref="C47:J47">IF(C17+C27+C48&lt;0,0,C17+C27+C48)</f>
        <v>1094580.58</v>
      </c>
      <c r="D47" s="27">
        <f t="shared" si="11"/>
        <v>1260548.3599999999</v>
      </c>
      <c r="E47" s="27">
        <f t="shared" si="11"/>
        <v>666816.2999999999</v>
      </c>
      <c r="F47" s="27">
        <f t="shared" si="11"/>
        <v>806228.3800000001</v>
      </c>
      <c r="G47" s="27">
        <f t="shared" si="11"/>
        <v>847301.2499999999</v>
      </c>
      <c r="H47" s="27">
        <f t="shared" si="11"/>
        <v>815246.0499999999</v>
      </c>
      <c r="I47" s="27">
        <f t="shared" si="11"/>
        <v>1079628.8699999999</v>
      </c>
      <c r="J47" s="27">
        <f t="shared" si="11"/>
        <v>413780.63</v>
      </c>
      <c r="K47" s="20">
        <f>SUM(B47:J47)</f>
        <v>7995521.2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1011390.79</v>
      </c>
      <c r="C53" s="10">
        <f t="shared" si="13"/>
        <v>1094580.57</v>
      </c>
      <c r="D53" s="10">
        <f t="shared" si="13"/>
        <v>1260548.35</v>
      </c>
      <c r="E53" s="10">
        <f t="shared" si="13"/>
        <v>666816.3</v>
      </c>
      <c r="F53" s="10">
        <f t="shared" si="13"/>
        <v>806228.39</v>
      </c>
      <c r="G53" s="10">
        <f t="shared" si="13"/>
        <v>847301.26</v>
      </c>
      <c r="H53" s="10">
        <f t="shared" si="13"/>
        <v>815246.05</v>
      </c>
      <c r="I53" s="10">
        <f>SUM(I54:I66)</f>
        <v>1079628.8800000001</v>
      </c>
      <c r="J53" s="10">
        <f t="shared" si="13"/>
        <v>413780.63</v>
      </c>
      <c r="K53" s="5">
        <f>SUM(K54:K66)</f>
        <v>7995521.22</v>
      </c>
      <c r="L53" s="9"/>
    </row>
    <row r="54" spans="1:11" ht="16.5" customHeight="1">
      <c r="A54" s="7" t="s">
        <v>60</v>
      </c>
      <c r="B54" s="8">
        <v>883449.86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883449.86</v>
      </c>
    </row>
    <row r="55" spans="1:11" ht="16.5" customHeight="1">
      <c r="A55" s="7" t="s">
        <v>61</v>
      </c>
      <c r="B55" s="8">
        <v>127940.93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127940.93</v>
      </c>
    </row>
    <row r="56" spans="1:11" ht="16.5" customHeight="1">
      <c r="A56" s="7" t="s">
        <v>4</v>
      </c>
      <c r="B56" s="6">
        <v>0</v>
      </c>
      <c r="C56" s="8">
        <v>1094580.57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1094580.57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1260548.35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1260548.35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666816.3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666816.3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806228.39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806228.39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847301.26</v>
      </c>
      <c r="H60" s="6">
        <v>0</v>
      </c>
      <c r="I60" s="6">
        <v>0</v>
      </c>
      <c r="J60" s="6">
        <v>0</v>
      </c>
      <c r="K60" s="5">
        <f t="shared" si="14"/>
        <v>847301.26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815246.05</v>
      </c>
      <c r="I61" s="6">
        <v>0</v>
      </c>
      <c r="J61" s="6">
        <v>0</v>
      </c>
      <c r="K61" s="5">
        <f t="shared" si="14"/>
        <v>815246.05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385967.32</v>
      </c>
      <c r="J63" s="6">
        <v>0</v>
      </c>
      <c r="K63" s="5">
        <f t="shared" si="14"/>
        <v>385967.32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693661.56</v>
      </c>
      <c r="J64" s="6">
        <v>0</v>
      </c>
      <c r="K64" s="5">
        <f t="shared" si="14"/>
        <v>693661.56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413780.63</v>
      </c>
      <c r="K65" s="5">
        <f t="shared" si="14"/>
        <v>413780.63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2020-08-19T19:19:33Z</dcterms:modified>
  <cp:category/>
  <cp:version/>
  <cp:contentType/>
  <cp:contentStatus/>
</cp:coreProperties>
</file>