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<sst xmlns="http://schemas.openxmlformats.org/spreadsheetml/2006/main" count="74" uniqueCount="73">
  <si>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</si>
  <si>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</si>
  <si>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</si>
  <si>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</si>
  <si>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</si>
  <si>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</si>
  <si>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</si>
  <si>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</si>
  <si>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</si>
  <si>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</si>
  <si>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</si>
  <si>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</si>
  <si>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</si>
  <si>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</si>
  <si>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</si>
  <si>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</si>
  <si>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</si>
  <si>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</si>
  <si>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</si>
  <si>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</si>
  <si>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</si>
  <si>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</si>
  <si>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</si>
  <si>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</si>
  <si>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</si>
  <si>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</si>
  <si>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</si>
  <si>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</si>
  <si>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</si>
  <si>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</si>
  <si>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</si>
  <si>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</si>
  <si>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</si>
  <si>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</si>
  <si>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</si>
  <si>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</si>
  <si>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</si>
  <si>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</si>
  <si>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</si>
  <si>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</si>
  <si>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</si>
  <si>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</si>
  <si>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</si>
  <si>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</si>
  <si>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</si>
  <si>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</si>
  <si>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</si>
  <si>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</si>
  <si>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</si>
  <si>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</si>
  <si>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</si>
  <si>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</si>
  <si>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</si>
  <si>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</si>
  <si>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</si>
  <si>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</si>
  <si>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</si>
  <si>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</si>
  <si>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</si>
  <si>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</si>
  <si>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</si>
  <si>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</si>
  <si>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</si>
  <si>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</si>
  <si>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</si>
  <si>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</si>
  <si>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</si>
  <si>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</si>
  <si>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</si>
  <si>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</si>
  <si>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</si>
  <si>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</si>
  <si>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08/08/20 - VENCIMENTO 14/08/20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</si>
</sst>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127083</v>
      </c>
      <c r="C7" s="47">
        <f t="shared" si="0"/>
        <v>109776</v>
      </c>
      <c r="D7" s="47">
        <f t="shared" si="0"/>
        <v>172337</v>
      </c>
      <c r="E7" s="47">
        <f t="shared" si="0"/>
        <v>77112</v>
      </c>
      <c r="F7" s="47">
        <f t="shared" si="0"/>
        <v>89522</v>
      </c>
      <c r="G7" s="47">
        <f t="shared" si="0"/>
        <v>125201</v>
      </c>
      <c r="H7" s="47">
        <f t="shared" si="0"/>
        <v>136253</v>
      </c>
      <c r="I7" s="47">
        <f t="shared" si="0"/>
        <v>147894</v>
      </c>
      <c r="J7" s="47">
        <f t="shared" si="0"/>
        <v>27879</v>
      </c>
      <c r="K7" s="47">
        <f t="shared" si="0"/>
        <v>1013057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10592</v>
      </c>
      <c r="C8" s="45">
        <f t="shared" si="1"/>
        <v>11200</v>
      </c>
      <c r="D8" s="45">
        <f t="shared" si="1"/>
        <v>14810</v>
      </c>
      <c r="E8" s="45">
        <f t="shared" si="1"/>
        <v>7091</v>
      </c>
      <c r="F8" s="45">
        <f t="shared" si="1"/>
        <v>7099</v>
      </c>
      <c r="G8" s="45">
        <f t="shared" si="1"/>
        <v>6479</v>
      </c>
      <c r="H8" s="45">
        <f t="shared" si="1"/>
        <v>5801</v>
      </c>
      <c r="I8" s="45">
        <f t="shared" si="1"/>
        <v>10657</v>
      </c>
      <c r="J8" s="45">
        <f t="shared" si="1"/>
        <v>1020</v>
      </c>
      <c r="K8" s="38">
        <f>SUM(B8:J8)</f>
        <v>74749</v>
      </c>
      <c r="L8"/>
      <c r="M8"/>
      <c r="N8"/>
    </row>
    <row r="9" spans="1:14" ht="16.5" customHeight="1">
      <c r="A9" s="22" t="s">
        <v>35</v>
      </c>
      <c r="B9" s="45">
        <v>10581</v>
      </c>
      <c r="C9" s="45">
        <v>11194</v>
      </c>
      <c r="D9" s="45">
        <v>14806</v>
      </c>
      <c r="E9" s="45">
        <v>7082</v>
      </c>
      <c r="F9" s="45">
        <v>7094</v>
      </c>
      <c r="G9" s="45">
        <v>6479</v>
      </c>
      <c r="H9" s="45">
        <v>5801</v>
      </c>
      <c r="I9" s="45">
        <v>10647</v>
      </c>
      <c r="J9" s="45">
        <v>1020</v>
      </c>
      <c r="K9" s="38">
        <f>SUM(B9:J9)</f>
        <v>74704</v>
      </c>
      <c r="L9"/>
      <c r="M9"/>
      <c r="N9"/>
    </row>
    <row r="10" spans="1:14" ht="16.5" customHeight="1">
      <c r="A10" s="22" t="s">
        <v>34</v>
      </c>
      <c r="B10" s="45">
        <v>11</v>
      </c>
      <c r="C10" s="45">
        <v>6</v>
      </c>
      <c r="D10" s="45">
        <v>4</v>
      </c>
      <c r="E10" s="45">
        <v>9</v>
      </c>
      <c r="F10" s="45">
        <v>5</v>
      </c>
      <c r="G10" s="45">
        <v>0</v>
      </c>
      <c r="H10" s="45">
        <v>0</v>
      </c>
      <c r="I10" s="45">
        <v>10</v>
      </c>
      <c r="J10" s="45">
        <v>0</v>
      </c>
      <c r="K10" s="38">
        <f>SUM(B10:J10)</f>
        <v>45</v>
      </c>
      <c r="L10"/>
      <c r="M10"/>
      <c r="N10"/>
    </row>
    <row r="11" spans="1:14" ht="16.5" customHeight="1">
      <c r="A11" s="44" t="s">
        <v>33</v>
      </c>
      <c r="B11" s="43">
        <v>116491</v>
      </c>
      <c r="C11" s="43">
        <v>98576</v>
      </c>
      <c r="D11" s="43">
        <v>157527</v>
      </c>
      <c r="E11" s="43">
        <v>70021</v>
      </c>
      <c r="F11" s="43">
        <v>82423</v>
      </c>
      <c r="G11" s="43">
        <v>118722</v>
      </c>
      <c r="H11" s="43">
        <v>130452</v>
      </c>
      <c r="I11" s="43">
        <v>137237</v>
      </c>
      <c r="J11" s="43">
        <v>26859</v>
      </c>
      <c r="K11" s="38">
        <f>SUM(B11:J11)</f>
        <v>938308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1.60354068929254</v>
      </c>
      <c r="C15" s="39">
        <v>1.702599085178886</v>
      </c>
      <c r="D15" s="39">
        <v>1.269483932338858</v>
      </c>
      <c r="E15" s="39">
        <v>1.591901665733355</v>
      </c>
      <c r="F15" s="39">
        <v>1.517445637161643</v>
      </c>
      <c r="G15" s="39">
        <v>1.397802494428749</v>
      </c>
      <c r="H15" s="39">
        <v>1.397336461407154</v>
      </c>
      <c r="I15" s="39">
        <v>1.500632772275124</v>
      </c>
      <c r="J15" s="39">
        <v>1.828859747891321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678371.6699999999</v>
      </c>
      <c r="C17" s="36">
        <f aca="true" t="shared" si="2" ref="C17:J17">C18+C19+C20+C21+C22+C23+C24</f>
        <v>685438.2</v>
      </c>
      <c r="D17" s="36">
        <f t="shared" si="2"/>
        <v>884056.64</v>
      </c>
      <c r="E17" s="36">
        <f t="shared" si="2"/>
        <v>438750.93000000005</v>
      </c>
      <c r="F17" s="36">
        <f t="shared" si="2"/>
        <v>512432.68999999994</v>
      </c>
      <c r="G17" s="36">
        <f t="shared" si="2"/>
        <v>660905.38</v>
      </c>
      <c r="H17" s="36">
        <f t="shared" si="2"/>
        <v>575716.9199999999</v>
      </c>
      <c r="I17" s="36">
        <f t="shared" si="2"/>
        <v>686676.23</v>
      </c>
      <c r="J17" s="36">
        <f t="shared" si="2"/>
        <v>171305.64999999997</v>
      </c>
      <c r="K17" s="36">
        <f aca="true" t="shared" si="3" ref="K17:K24">SUM(B17:J17)</f>
        <v>5293654.3100000005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432183.87</v>
      </c>
      <c r="C18" s="30">
        <f t="shared" si="4"/>
        <v>409804.79</v>
      </c>
      <c r="D18" s="30">
        <f t="shared" si="4"/>
        <v>712665.2</v>
      </c>
      <c r="E18" s="30">
        <f t="shared" si="4"/>
        <v>277618.62</v>
      </c>
      <c r="F18" s="30">
        <f t="shared" si="4"/>
        <v>340837.11</v>
      </c>
      <c r="G18" s="30">
        <f t="shared" si="4"/>
        <v>481961.25</v>
      </c>
      <c r="H18" s="30">
        <f t="shared" si="4"/>
        <v>418105.96</v>
      </c>
      <c r="I18" s="30">
        <f t="shared" si="4"/>
        <v>458116.45</v>
      </c>
      <c r="J18" s="30">
        <f t="shared" si="4"/>
        <v>97841.35</v>
      </c>
      <c r="K18" s="30">
        <f t="shared" si="3"/>
        <v>3629134.6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260840.55</v>
      </c>
      <c r="C19" s="30">
        <f t="shared" si="5"/>
        <v>287928.47</v>
      </c>
      <c r="D19" s="30">
        <f t="shared" si="5"/>
        <v>192051.82</v>
      </c>
      <c r="E19" s="30">
        <f t="shared" si="5"/>
        <v>164322.92</v>
      </c>
      <c r="F19" s="30">
        <f t="shared" si="5"/>
        <v>176364.68</v>
      </c>
      <c r="G19" s="30">
        <f t="shared" si="5"/>
        <v>191725.39</v>
      </c>
      <c r="H19" s="30">
        <f t="shared" si="5"/>
        <v>166128.74</v>
      </c>
      <c r="I19" s="30">
        <f t="shared" si="5"/>
        <v>229348.11</v>
      </c>
      <c r="J19" s="30">
        <f t="shared" si="5"/>
        <v>81096.76</v>
      </c>
      <c r="K19" s="30">
        <f t="shared" si="3"/>
        <v>1749807.4400000002</v>
      </c>
      <c r="L19"/>
      <c r="M19"/>
      <c r="N19"/>
    </row>
    <row r="20" spans="1:14" ht="16.5" customHeight="1">
      <c r="A20" s="18" t="s">
        <v>28</v>
      </c>
      <c r="B20" s="30">
        <v>16876.39</v>
      </c>
      <c r="C20" s="30">
        <v>19289.96</v>
      </c>
      <c r="D20" s="30">
        <v>14105.98</v>
      </c>
      <c r="E20" s="30">
        <v>13379.83</v>
      </c>
      <c r="F20" s="30">
        <v>15996.94</v>
      </c>
      <c r="G20" s="30">
        <v>11511.4</v>
      </c>
      <c r="H20" s="30">
        <v>14662.46</v>
      </c>
      <c r="I20" s="30">
        <v>26337.11</v>
      </c>
      <c r="J20" s="30">
        <v>4158.74</v>
      </c>
      <c r="K20" s="30">
        <f t="shared" si="3"/>
        <v>136318.81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5295.44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-32853</v>
      </c>
      <c r="C24" s="30">
        <v>-31585.02</v>
      </c>
      <c r="D24" s="30">
        <v>-34766.36</v>
      </c>
      <c r="E24" s="30">
        <v>-17894.3</v>
      </c>
      <c r="F24" s="30">
        <v>-22089.9</v>
      </c>
      <c r="G24" s="30">
        <v>-24292.66</v>
      </c>
      <c r="H24" s="30">
        <v>-23180.24</v>
      </c>
      <c r="I24" s="30">
        <v>-28449.3</v>
      </c>
      <c r="J24" s="30">
        <v>-11791.2</v>
      </c>
      <c r="K24" s="30">
        <f t="shared" si="3"/>
        <v>-226901.98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-46556.4</v>
      </c>
      <c r="C27" s="30">
        <f t="shared" si="6"/>
        <v>-49253.6</v>
      </c>
      <c r="D27" s="30">
        <f t="shared" si="6"/>
        <v>-101197.02</v>
      </c>
      <c r="E27" s="30">
        <f t="shared" si="6"/>
        <v>-31160.8</v>
      </c>
      <c r="F27" s="30">
        <f t="shared" si="6"/>
        <v>-31213.6</v>
      </c>
      <c r="G27" s="30">
        <f t="shared" si="6"/>
        <v>-28507.6</v>
      </c>
      <c r="H27" s="30">
        <f t="shared" si="6"/>
        <v>-25524.4</v>
      </c>
      <c r="I27" s="30">
        <f t="shared" si="6"/>
        <v>-46846.8</v>
      </c>
      <c r="J27" s="30">
        <f t="shared" si="6"/>
        <v>-14924.48</v>
      </c>
      <c r="K27" s="30">
        <f aca="true" t="shared" si="7" ref="K27:K35">SUM(B27:J27)</f>
        <v>-375184.7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-46556.4</v>
      </c>
      <c r="C28" s="30">
        <f t="shared" si="8"/>
        <v>-49253.6</v>
      </c>
      <c r="D28" s="30">
        <f t="shared" si="8"/>
        <v>-65146.4</v>
      </c>
      <c r="E28" s="30">
        <f t="shared" si="8"/>
        <v>-31160.8</v>
      </c>
      <c r="F28" s="30">
        <f t="shared" si="8"/>
        <v>-31213.6</v>
      </c>
      <c r="G28" s="30">
        <f t="shared" si="8"/>
        <v>-28507.6</v>
      </c>
      <c r="H28" s="30">
        <f t="shared" si="8"/>
        <v>-25524.4</v>
      </c>
      <c r="I28" s="30">
        <f t="shared" si="8"/>
        <v>-46846.8</v>
      </c>
      <c r="J28" s="30">
        <f t="shared" si="8"/>
        <v>-4488</v>
      </c>
      <c r="K28" s="30">
        <f t="shared" si="7"/>
        <v>-328697.6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-46556.4</v>
      </c>
      <c r="C29" s="30">
        <f aca="true" t="shared" si="9" ref="C29:J29">-ROUND((C9)*$E$3,2)</f>
        <v>-49253.6</v>
      </c>
      <c r="D29" s="30">
        <f t="shared" si="9"/>
        <v>-65146.4</v>
      </c>
      <c r="E29" s="30">
        <f t="shared" si="9"/>
        <v>-31160.8</v>
      </c>
      <c r="F29" s="30">
        <f t="shared" si="9"/>
        <v>-31213.6</v>
      </c>
      <c r="G29" s="30">
        <f t="shared" si="9"/>
        <v>-28507.6</v>
      </c>
      <c r="H29" s="30">
        <f t="shared" si="9"/>
        <v>-25524.4</v>
      </c>
      <c r="I29" s="30">
        <f t="shared" si="9"/>
        <v>-46846.8</v>
      </c>
      <c r="J29" s="30">
        <f t="shared" si="9"/>
        <v>-4488</v>
      </c>
      <c r="K29" s="30">
        <f t="shared" si="7"/>
        <v>-328697.6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631815.2699999999</v>
      </c>
      <c r="C47" s="27">
        <f aca="true" t="shared" si="11" ref="C47:J47">IF(C17+C27+C48&lt;0,0,C17+C27+C48)</f>
        <v>636184.6</v>
      </c>
      <c r="D47" s="27">
        <f t="shared" si="11"/>
        <v>782859.62</v>
      </c>
      <c r="E47" s="27">
        <f t="shared" si="11"/>
        <v>407590.13000000006</v>
      </c>
      <c r="F47" s="27">
        <f t="shared" si="11"/>
        <v>481219.08999999997</v>
      </c>
      <c r="G47" s="27">
        <f t="shared" si="11"/>
        <v>632397.78</v>
      </c>
      <c r="H47" s="27">
        <f t="shared" si="11"/>
        <v>550192.5199999999</v>
      </c>
      <c r="I47" s="27">
        <f t="shared" si="11"/>
        <v>639829.4299999999</v>
      </c>
      <c r="J47" s="27">
        <f t="shared" si="11"/>
        <v>156381.16999999995</v>
      </c>
      <c r="K47" s="20">
        <f>SUM(B47:J47)</f>
        <v>4918469.609999999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631815.26</v>
      </c>
      <c r="C53" s="10">
        <f t="shared" si="13"/>
        <v>636184.59</v>
      </c>
      <c r="D53" s="10">
        <f t="shared" si="13"/>
        <v>782859.6</v>
      </c>
      <c r="E53" s="10">
        <f t="shared" si="13"/>
        <v>407590.14</v>
      </c>
      <c r="F53" s="10">
        <f t="shared" si="13"/>
        <v>481219.09</v>
      </c>
      <c r="G53" s="10">
        <f t="shared" si="13"/>
        <v>632397.77</v>
      </c>
      <c r="H53" s="10">
        <f t="shared" si="13"/>
        <v>550192.52</v>
      </c>
      <c r="I53" s="10">
        <f>SUM(I54:I66)</f>
        <v>639829.43</v>
      </c>
      <c r="J53" s="10">
        <f t="shared" si="13"/>
        <v>156381.16999999995</v>
      </c>
      <c r="K53" s="5">
        <f>SUM(K54:K66)</f>
        <v>4918469.57</v>
      </c>
      <c r="L53" s="9"/>
    </row>
    <row r="54" spans="1:11" ht="16.5" customHeight="1">
      <c r="A54" s="7" t="s">
        <v>60</v>
      </c>
      <c r="B54" s="8">
        <v>551574.72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551574.72</v>
      </c>
    </row>
    <row r="55" spans="1:11" ht="16.5" customHeight="1">
      <c r="A55" s="7" t="s">
        <v>61</v>
      </c>
      <c r="B55" s="8">
        <v>80240.54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80240.54</v>
      </c>
    </row>
    <row r="56" spans="1:11" ht="16.5" customHeight="1">
      <c r="A56" s="7" t="s">
        <v>4</v>
      </c>
      <c r="B56" s="6">
        <v>0</v>
      </c>
      <c r="C56" s="8">
        <v>636184.59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636184.59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782859.6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782859.6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407590.14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407590.14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481219.09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481219.09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632397.77</v>
      </c>
      <c r="H60" s="6">
        <v>0</v>
      </c>
      <c r="I60" s="6">
        <v>0</v>
      </c>
      <c r="J60" s="6">
        <v>0</v>
      </c>
      <c r="K60" s="5">
        <f t="shared" si="14"/>
        <v>632397.77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550192.52</v>
      </c>
      <c r="I61" s="6">
        <v>0</v>
      </c>
      <c r="J61" s="6">
        <v>0</v>
      </c>
      <c r="K61" s="5">
        <f t="shared" si="14"/>
        <v>550192.52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232194.1</v>
      </c>
      <c r="J63" s="6">
        <v>0</v>
      </c>
      <c r="K63" s="5">
        <f t="shared" si="14"/>
        <v>232194.1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407635.33</v>
      </c>
      <c r="J64" s="6">
        <v>0</v>
      </c>
      <c r="K64" s="5">
        <f t="shared" si="14"/>
        <v>407635.33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156381.16999999995</v>
      </c>
      <c r="K65" s="5">
        <f t="shared" si="14"/>
        <v>156381.16999999995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2020-08-14T12:05:36Z</dcterms:modified>
  <cp:category/>
  <cp:version/>
  <cp:contentType/>
  <cp:contentStatus/>
</cp:coreProperties>
</file>