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<sst xmlns="http://schemas.openxmlformats.org/spreadsheetml/2006/main" count="74" uniqueCount="73">
  <si>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</si>
  <si>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</si>
  <si>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</si>
  <si>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</si>
  <si>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</si>
  <si>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</si>
  <si>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</si>
  <si>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</si>
  <si>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</si>
  <si>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</si>
  <si>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</si>
  <si>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</si>
  <si>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</si>
  <si>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</si>
  <si>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</si>
  <si>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</si>
  <si>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</si>
  <si>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</si>
  <si>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</si>
  <si>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</si>
  <si>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</si>
  <si>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</si>
  <si>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</si>
  <si>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</si>
  <si>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</si>
  <si>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</si>
  <si>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</si>
  <si>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</si>
  <si>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</si>
  <si>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</si>
  <si>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</si>
  <si>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</si>
  <si>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</si>
  <si>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</si>
  <si>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</si>
  <si>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</si>
  <si>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</si>
  <si>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</si>
  <si>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</si>
  <si>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</si>
  <si>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</si>
  <si>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</si>
  <si>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</si>
  <si>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</si>
  <si>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</si>
  <si>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</si>
  <si>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</si>
  <si>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</si>
  <si>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</si>
  <si>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</si>
  <si>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</si>
  <si>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</si>
  <si>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</si>
  <si>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</si>
  <si>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</si>
  <si>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</si>
  <si>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</si>
  <si>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</si>
  <si>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</si>
  <si>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</si>
  <si>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</si>
  <si>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</si>
  <si>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</si>
  <si>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</si>
  <si>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</si>
  <si>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</si>
  <si>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</si>
  <si>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</si>
  <si>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</si>
  <si>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</si>
  <si>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</si>
  <si>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</si>
  <si>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06/08/20 - VENCIMENTO 13/08/20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</si>
</sst>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203848</v>
      </c>
      <c r="C7" s="47">
        <f t="shared" si="0"/>
        <v>178430</v>
      </c>
      <c r="D7" s="47">
        <f t="shared" si="0"/>
        <v>252605</v>
      </c>
      <c r="E7" s="47">
        <f t="shared" si="0"/>
        <v>125677</v>
      </c>
      <c r="F7" s="47">
        <f t="shared" si="0"/>
        <v>140061</v>
      </c>
      <c r="G7" s="47">
        <f t="shared" si="0"/>
        <v>174659</v>
      </c>
      <c r="H7" s="47">
        <f t="shared" si="0"/>
        <v>189146</v>
      </c>
      <c r="I7" s="47">
        <f t="shared" si="0"/>
        <v>237171</v>
      </c>
      <c r="J7" s="47">
        <f t="shared" si="0"/>
        <v>64744</v>
      </c>
      <c r="K7" s="47">
        <f t="shared" si="0"/>
        <v>1566341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13055</v>
      </c>
      <c r="C8" s="45">
        <f t="shared" si="1"/>
        <v>12154</v>
      </c>
      <c r="D8" s="45">
        <f t="shared" si="1"/>
        <v>15265</v>
      </c>
      <c r="E8" s="45">
        <f t="shared" si="1"/>
        <v>7771</v>
      </c>
      <c r="F8" s="45">
        <f t="shared" si="1"/>
        <v>9228</v>
      </c>
      <c r="G8" s="45">
        <f t="shared" si="1"/>
        <v>6788</v>
      </c>
      <c r="H8" s="45">
        <f t="shared" si="1"/>
        <v>5605</v>
      </c>
      <c r="I8" s="45">
        <f t="shared" si="1"/>
        <v>12776</v>
      </c>
      <c r="J8" s="45">
        <f t="shared" si="1"/>
        <v>1899</v>
      </c>
      <c r="K8" s="38">
        <f>SUM(B8:J8)</f>
        <v>84541</v>
      </c>
      <c r="L8"/>
      <c r="M8"/>
      <c r="N8"/>
    </row>
    <row r="9" spans="1:14" ht="16.5" customHeight="1">
      <c r="A9" s="22" t="s">
        <v>35</v>
      </c>
      <c r="B9" s="45">
        <v>13049</v>
      </c>
      <c r="C9" s="45">
        <v>12151</v>
      </c>
      <c r="D9" s="45">
        <v>15262</v>
      </c>
      <c r="E9" s="45">
        <v>7763</v>
      </c>
      <c r="F9" s="45">
        <v>9223</v>
      </c>
      <c r="G9" s="45">
        <v>6787</v>
      </c>
      <c r="H9" s="45">
        <v>5605</v>
      </c>
      <c r="I9" s="45">
        <v>12764</v>
      </c>
      <c r="J9" s="45">
        <v>1899</v>
      </c>
      <c r="K9" s="38">
        <f>SUM(B9:J9)</f>
        <v>84503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3</v>
      </c>
      <c r="D10" s="45">
        <v>3</v>
      </c>
      <c r="E10" s="45">
        <v>8</v>
      </c>
      <c r="F10" s="45">
        <v>5</v>
      </c>
      <c r="G10" s="45">
        <v>1</v>
      </c>
      <c r="H10" s="45">
        <v>0</v>
      </c>
      <c r="I10" s="45">
        <v>12</v>
      </c>
      <c r="J10" s="45">
        <v>0</v>
      </c>
      <c r="K10" s="38">
        <f>SUM(B10:J10)</f>
        <v>38</v>
      </c>
      <c r="L10"/>
      <c r="M10"/>
      <c r="N10"/>
    </row>
    <row r="11" spans="1:14" ht="16.5" customHeight="1">
      <c r="A11" s="44" t="s">
        <v>33</v>
      </c>
      <c r="B11" s="43">
        <v>190793</v>
      </c>
      <c r="C11" s="43">
        <v>166276</v>
      </c>
      <c r="D11" s="43">
        <v>237340</v>
      </c>
      <c r="E11" s="43">
        <v>117906</v>
      </c>
      <c r="F11" s="43">
        <v>130833</v>
      </c>
      <c r="G11" s="43">
        <v>167871</v>
      </c>
      <c r="H11" s="43">
        <v>183541</v>
      </c>
      <c r="I11" s="43">
        <v>224395</v>
      </c>
      <c r="J11" s="43">
        <v>62845</v>
      </c>
      <c r="K11" s="38">
        <f>SUM(B11:J11)</f>
        <v>1481800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1.62340199241323</v>
      </c>
      <c r="C15" s="39">
        <v>1.755980098144158</v>
      </c>
      <c r="D15" s="39">
        <v>1.349807204786672</v>
      </c>
      <c r="E15" s="39">
        <v>1.685994689025359</v>
      </c>
      <c r="F15" s="39">
        <v>1.598756207432299</v>
      </c>
      <c r="G15" s="39">
        <v>1.460306028666365</v>
      </c>
      <c r="H15" s="39">
        <v>1.493610969412291</v>
      </c>
      <c r="I15" s="39">
        <v>1.56524558035536</v>
      </c>
      <c r="J15" s="39">
        <v>1.941041723248284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1121951.37</v>
      </c>
      <c r="C17" s="36">
        <f aca="true" t="shared" si="2" ref="C17:J17">C18+C19+C20+C21+C22+C23+C24</f>
        <v>1160831.3299999998</v>
      </c>
      <c r="D17" s="36">
        <f t="shared" si="2"/>
        <v>1395660.93</v>
      </c>
      <c r="E17" s="36">
        <f t="shared" si="2"/>
        <v>764621.1000000001</v>
      </c>
      <c r="F17" s="36">
        <f t="shared" si="2"/>
        <v>852233.27</v>
      </c>
      <c r="G17" s="36">
        <f t="shared" si="2"/>
        <v>972044.38</v>
      </c>
      <c r="H17" s="36">
        <f t="shared" si="2"/>
        <v>864526.4400000001</v>
      </c>
      <c r="I17" s="36">
        <f t="shared" si="2"/>
        <v>1164214.01</v>
      </c>
      <c r="J17" s="36">
        <f t="shared" si="2"/>
        <v>439694.14</v>
      </c>
      <c r="K17" s="36">
        <f aca="true" t="shared" si="3" ref="K17:K24">SUM(B17:J17)</f>
        <v>8735776.97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693246.28</v>
      </c>
      <c r="C18" s="30">
        <f t="shared" si="4"/>
        <v>666097.03</v>
      </c>
      <c r="D18" s="30">
        <f t="shared" si="4"/>
        <v>1044597.46</v>
      </c>
      <c r="E18" s="30">
        <f t="shared" si="4"/>
        <v>452462.34</v>
      </c>
      <c r="F18" s="30">
        <f t="shared" si="4"/>
        <v>533254.25</v>
      </c>
      <c r="G18" s="30">
        <f t="shared" si="4"/>
        <v>672349.82</v>
      </c>
      <c r="H18" s="30">
        <f t="shared" si="4"/>
        <v>580413.42</v>
      </c>
      <c r="I18" s="30">
        <f t="shared" si="4"/>
        <v>734660.89</v>
      </c>
      <c r="J18" s="30">
        <f t="shared" si="4"/>
        <v>227219.07</v>
      </c>
      <c r="K18" s="30">
        <f t="shared" si="3"/>
        <v>5604300.56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432171.11</v>
      </c>
      <c r="C19" s="30">
        <f t="shared" si="5"/>
        <v>503556.1</v>
      </c>
      <c r="D19" s="30">
        <f t="shared" si="5"/>
        <v>365407.72</v>
      </c>
      <c r="E19" s="30">
        <f t="shared" si="5"/>
        <v>310386.76</v>
      </c>
      <c r="F19" s="30">
        <f t="shared" si="5"/>
        <v>319289.29</v>
      </c>
      <c r="G19" s="30">
        <f t="shared" si="5"/>
        <v>309486.68</v>
      </c>
      <c r="H19" s="30">
        <f t="shared" si="5"/>
        <v>286498.43</v>
      </c>
      <c r="I19" s="30">
        <f t="shared" si="5"/>
        <v>415263.82</v>
      </c>
      <c r="J19" s="30">
        <f t="shared" si="5"/>
        <v>213822.63</v>
      </c>
      <c r="K19" s="30">
        <f t="shared" si="3"/>
        <v>3155882.54</v>
      </c>
      <c r="L19"/>
      <c r="M19"/>
      <c r="N19"/>
    </row>
    <row r="20" spans="1:14" ht="16.5" customHeight="1">
      <c r="A20" s="18" t="s">
        <v>28</v>
      </c>
      <c r="B20" s="30">
        <v>28359.14</v>
      </c>
      <c r="C20" s="30">
        <v>22763.22</v>
      </c>
      <c r="D20" s="30">
        <v>20431.97</v>
      </c>
      <c r="E20" s="30">
        <v>18350.06</v>
      </c>
      <c r="F20" s="30">
        <v>20458.91</v>
      </c>
      <c r="G20" s="30">
        <v>14497.08</v>
      </c>
      <c r="H20" s="30">
        <v>20832.38</v>
      </c>
      <c r="I20" s="30">
        <v>41418.81</v>
      </c>
      <c r="J20" s="30">
        <v>10448.74</v>
      </c>
      <c r="K20" s="30">
        <f t="shared" si="3"/>
        <v>197560.31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-859.84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-104.06</v>
      </c>
      <c r="I23" s="30">
        <v>0</v>
      </c>
      <c r="J23" s="30">
        <v>0</v>
      </c>
      <c r="K23" s="30">
        <f t="shared" si="3"/>
        <v>-963.9000000000001</v>
      </c>
      <c r="L23"/>
      <c r="M23"/>
      <c r="N23"/>
    </row>
    <row r="24" spans="1:14" ht="16.5" customHeight="1">
      <c r="A24" s="18" t="s">
        <v>70</v>
      </c>
      <c r="B24" s="30">
        <v>-32289.18</v>
      </c>
      <c r="C24" s="30">
        <v>-31585.02</v>
      </c>
      <c r="D24" s="30">
        <v>-34776.22</v>
      </c>
      <c r="E24" s="30">
        <v>-17901.92</v>
      </c>
      <c r="F24" s="30">
        <v>-22093.04</v>
      </c>
      <c r="G24" s="30">
        <v>-24289.2</v>
      </c>
      <c r="H24" s="30">
        <v>-23113.73</v>
      </c>
      <c r="I24" s="30">
        <v>-28453.37</v>
      </c>
      <c r="J24" s="30">
        <v>-11796.3</v>
      </c>
      <c r="K24" s="30">
        <f t="shared" si="3"/>
        <v>-226297.98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-113086.7</v>
      </c>
      <c r="C27" s="30">
        <f t="shared" si="6"/>
        <v>-57321.07</v>
      </c>
      <c r="D27" s="30">
        <f t="shared" si="6"/>
        <v>-119805.27000000002</v>
      </c>
      <c r="E27" s="30">
        <f t="shared" si="6"/>
        <v>2036586.07</v>
      </c>
      <c r="F27" s="30">
        <f t="shared" si="6"/>
        <v>-40581.2</v>
      </c>
      <c r="G27" s="30">
        <f t="shared" si="6"/>
        <v>-101209.76</v>
      </c>
      <c r="H27" s="30">
        <f t="shared" si="6"/>
        <v>-39756.17</v>
      </c>
      <c r="I27" s="30">
        <f t="shared" si="6"/>
        <v>-79716.98999999999</v>
      </c>
      <c r="J27" s="30">
        <f t="shared" si="6"/>
        <v>-26058.989999999998</v>
      </c>
      <c r="K27" s="30">
        <f aca="true" t="shared" si="7" ref="K27:K35">SUM(B27:J27)</f>
        <v>1459049.9200000002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-113086.7</v>
      </c>
      <c r="C28" s="30">
        <f t="shared" si="8"/>
        <v>-57321.07</v>
      </c>
      <c r="D28" s="30">
        <f t="shared" si="8"/>
        <v>-83754.65000000001</v>
      </c>
      <c r="E28" s="30">
        <f t="shared" si="8"/>
        <v>-99413.93</v>
      </c>
      <c r="F28" s="30">
        <f t="shared" si="8"/>
        <v>-40581.2</v>
      </c>
      <c r="G28" s="30">
        <f t="shared" si="8"/>
        <v>-101209.76</v>
      </c>
      <c r="H28" s="30">
        <f t="shared" si="8"/>
        <v>-39756.17</v>
      </c>
      <c r="I28" s="30">
        <f t="shared" si="8"/>
        <v>-79716.98999999999</v>
      </c>
      <c r="J28" s="30">
        <f t="shared" si="8"/>
        <v>-15622.509999999998</v>
      </c>
      <c r="K28" s="30">
        <f t="shared" si="7"/>
        <v>-630462.98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-57415.6</v>
      </c>
      <c r="C29" s="30">
        <f aca="true" t="shared" si="9" ref="C29:J29">-ROUND((C9)*$E$3,2)</f>
        <v>-53464.4</v>
      </c>
      <c r="D29" s="30">
        <f t="shared" si="9"/>
        <v>-67152.8</v>
      </c>
      <c r="E29" s="30">
        <f t="shared" si="9"/>
        <v>-34157.2</v>
      </c>
      <c r="F29" s="30">
        <f t="shared" si="9"/>
        <v>-40581.2</v>
      </c>
      <c r="G29" s="30">
        <f t="shared" si="9"/>
        <v>-29862.8</v>
      </c>
      <c r="H29" s="30">
        <f t="shared" si="9"/>
        <v>-24662</v>
      </c>
      <c r="I29" s="30">
        <f t="shared" si="9"/>
        <v>-56161.6</v>
      </c>
      <c r="J29" s="30">
        <f t="shared" si="9"/>
        <v>-8355.6</v>
      </c>
      <c r="K29" s="30">
        <f t="shared" si="7"/>
        <v>-371813.19999999995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-154</v>
      </c>
      <c r="C31" s="30">
        <v>-154</v>
      </c>
      <c r="D31" s="30">
        <v>-61.6</v>
      </c>
      <c r="E31" s="30">
        <v>-215.6</v>
      </c>
      <c r="F31" s="26">
        <v>0</v>
      </c>
      <c r="G31" s="30">
        <v>-123.2</v>
      </c>
      <c r="H31" s="30">
        <v>-16.54</v>
      </c>
      <c r="I31" s="30">
        <v>-25.84</v>
      </c>
      <c r="J31" s="30">
        <v>-7.96</v>
      </c>
      <c r="K31" s="30">
        <f t="shared" si="7"/>
        <v>-758.7400000000001</v>
      </c>
      <c r="L31"/>
      <c r="M31"/>
      <c r="N31"/>
    </row>
    <row r="32" spans="1:14" ht="16.5" customHeight="1">
      <c r="A32" s="25" t="s">
        <v>21</v>
      </c>
      <c r="B32" s="30">
        <v>-55517.1</v>
      </c>
      <c r="C32" s="30">
        <v>-3702.67</v>
      </c>
      <c r="D32" s="30">
        <v>-16540.25</v>
      </c>
      <c r="E32" s="30">
        <v>-65041.13</v>
      </c>
      <c r="F32" s="26">
        <v>0</v>
      </c>
      <c r="G32" s="30">
        <v>-71223.76</v>
      </c>
      <c r="H32" s="30">
        <v>-15077.63</v>
      </c>
      <c r="I32" s="30">
        <v>-23529.55</v>
      </c>
      <c r="J32" s="30">
        <v>-7258.95</v>
      </c>
      <c r="K32" s="30">
        <f t="shared" si="7"/>
        <v>-257891.03999999998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2136000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2089512.9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27">
        <v>2136000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27">
        <f>SUM(B41:J41)</f>
        <v>2136000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1008864.6700000002</v>
      </c>
      <c r="C47" s="27">
        <f aca="true" t="shared" si="11" ref="C47:J47">IF(C17+C27+C48&lt;0,0,C17+C27+C48)</f>
        <v>1103510.2599999998</v>
      </c>
      <c r="D47" s="27">
        <f t="shared" si="11"/>
        <v>1275855.66</v>
      </c>
      <c r="E47" s="27">
        <f t="shared" si="11"/>
        <v>2801207.17</v>
      </c>
      <c r="F47" s="27">
        <f t="shared" si="11"/>
        <v>811652.0700000001</v>
      </c>
      <c r="G47" s="27">
        <f t="shared" si="11"/>
        <v>870834.62</v>
      </c>
      <c r="H47" s="27">
        <f t="shared" si="11"/>
        <v>824770.27</v>
      </c>
      <c r="I47" s="27">
        <f t="shared" si="11"/>
        <v>1084497.02</v>
      </c>
      <c r="J47" s="27">
        <f t="shared" si="11"/>
        <v>413635.15</v>
      </c>
      <c r="K47" s="20">
        <f>SUM(B47:J47)</f>
        <v>10194826.89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1008864.67</v>
      </c>
      <c r="C53" s="10">
        <f t="shared" si="13"/>
        <v>1103510.26</v>
      </c>
      <c r="D53" s="10">
        <f t="shared" si="13"/>
        <v>1275855.65</v>
      </c>
      <c r="E53" s="10">
        <f t="shared" si="13"/>
        <v>2801207.16</v>
      </c>
      <c r="F53" s="10">
        <f t="shared" si="13"/>
        <v>811652.06</v>
      </c>
      <c r="G53" s="10">
        <f t="shared" si="13"/>
        <v>870834.62</v>
      </c>
      <c r="H53" s="10">
        <f t="shared" si="13"/>
        <v>824770.26</v>
      </c>
      <c r="I53" s="10">
        <f>SUM(I54:I66)</f>
        <v>1084497.02</v>
      </c>
      <c r="J53" s="10">
        <f t="shared" si="13"/>
        <v>413635.15</v>
      </c>
      <c r="K53" s="5">
        <f>SUM(K54:K66)</f>
        <v>10194826.850000003</v>
      </c>
      <c r="L53" s="9"/>
    </row>
    <row r="54" spans="1:11" ht="16.5" customHeight="1">
      <c r="A54" s="7" t="s">
        <v>60</v>
      </c>
      <c r="B54" s="8">
        <v>881142.4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881142.4</v>
      </c>
    </row>
    <row r="55" spans="1:11" ht="16.5" customHeight="1">
      <c r="A55" s="7" t="s">
        <v>61</v>
      </c>
      <c r="B55" s="8">
        <v>127722.27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127722.27</v>
      </c>
    </row>
    <row r="56" spans="1:11" ht="16.5" customHeight="1">
      <c r="A56" s="7" t="s">
        <v>4</v>
      </c>
      <c r="B56" s="6">
        <v>0</v>
      </c>
      <c r="C56" s="8">
        <v>1103510.26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1103510.26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1275855.65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1275855.65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2801207.16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2801207.16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811652.06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811652.06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870834.62</v>
      </c>
      <c r="H60" s="6">
        <v>0</v>
      </c>
      <c r="I60" s="6">
        <v>0</v>
      </c>
      <c r="J60" s="6">
        <v>0</v>
      </c>
      <c r="K60" s="5">
        <f t="shared" si="14"/>
        <v>870834.62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824770.26</v>
      </c>
      <c r="I61" s="6">
        <v>0</v>
      </c>
      <c r="J61" s="6">
        <v>0</v>
      </c>
      <c r="K61" s="5">
        <f t="shared" si="14"/>
        <v>824770.26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407337.08</v>
      </c>
      <c r="J63" s="6">
        <v>0</v>
      </c>
      <c r="K63" s="5">
        <f t="shared" si="14"/>
        <v>407337.08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675641.64</v>
      </c>
      <c r="J64" s="6">
        <v>0</v>
      </c>
      <c r="K64" s="5">
        <f t="shared" si="14"/>
        <v>675641.64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413635.15</v>
      </c>
      <c r="K65" s="5">
        <f t="shared" si="14"/>
        <v>413635.15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1518.3</v>
      </c>
      <c r="J66" s="3">
        <v>0</v>
      </c>
      <c r="K66" s="2">
        <f>SUM(B66:J66)</f>
        <v>1518.3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2020-08-13T12:28:46Z</dcterms:modified>
  <cp:category/>
  <cp:version/>
  <cp:contentType/>
  <cp:contentStatus/>
</cp:coreProperties>
</file>