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<sst xmlns="http://schemas.openxmlformats.org/spreadsheetml/2006/main" count="74" uniqueCount="73">
  <si>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</si>
  <si>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</si>
  <si>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</si>
  <si>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</si>
  <si>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</si>
  <si>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</si>
  <si>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</si>
  <si>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</si>
  <si>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</si>
  <si>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</si>
  <si>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</si>
  <si>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</si>
  <si>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</si>
  <si>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</si>
  <si>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</si>
  <si>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</si>
  <si>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</si>
  <si>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</si>
  <si>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</si>
  <si>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</si>
  <si>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</si>
  <si>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</si>
  <si>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</si>
  <si>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</si>
  <si>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</si>
  <si>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</si>
  <si>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</si>
  <si>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</si>
  <si>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</si>
  <si>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</si>
  <si>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</si>
  <si>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</si>
  <si>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</si>
  <si>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</si>
  <si>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</si>
  <si>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</si>
  <si>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</si>
  <si>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</si>
  <si>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</si>
  <si>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</si>
  <si>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</si>
  <si>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</si>
  <si>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</si>
  <si>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</si>
  <si>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</si>
  <si>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</si>
  <si>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</si>
  <si>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</si>
  <si>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</si>
  <si>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</si>
  <si>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</si>
  <si>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</si>
  <si>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</si>
  <si>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</si>
  <si>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</si>
  <si>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</si>
  <si>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</si>
  <si>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</si>
  <si>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</si>
  <si>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</si>
  <si>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</si>
  <si>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</si>
  <si>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</si>
  <si>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</si>
  <si>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</si>
  <si>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</si>
  <si>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</si>
  <si>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</si>
  <si>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</si>
  <si>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</si>
  <si>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</si>
  <si>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</si>
  <si>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04/08/20 - VENCIMENTO 11/08/20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</si>
</sst>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200519</v>
      </c>
      <c r="C7" s="47">
        <f t="shared" si="0"/>
        <v>175072</v>
      </c>
      <c r="D7" s="47">
        <f t="shared" si="0"/>
        <v>250562</v>
      </c>
      <c r="E7" s="47">
        <f t="shared" si="0"/>
        <v>124804</v>
      </c>
      <c r="F7" s="47">
        <f t="shared" si="0"/>
        <v>135689</v>
      </c>
      <c r="G7" s="47">
        <f t="shared" si="0"/>
        <v>170090</v>
      </c>
      <c r="H7" s="47">
        <f t="shared" si="0"/>
        <v>183198</v>
      </c>
      <c r="I7" s="47">
        <f t="shared" si="0"/>
        <v>231795</v>
      </c>
      <c r="J7" s="47">
        <f t="shared" si="0"/>
        <v>62807</v>
      </c>
      <c r="K7" s="47">
        <f t="shared" si="0"/>
        <v>1534536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12652</v>
      </c>
      <c r="C8" s="45">
        <f t="shared" si="1"/>
        <v>11913</v>
      </c>
      <c r="D8" s="45">
        <f t="shared" si="1"/>
        <v>14681</v>
      </c>
      <c r="E8" s="45">
        <f t="shared" si="1"/>
        <v>7447</v>
      </c>
      <c r="F8" s="45">
        <f t="shared" si="1"/>
        <v>9017</v>
      </c>
      <c r="G8" s="45">
        <f t="shared" si="1"/>
        <v>6655</v>
      </c>
      <c r="H8" s="45">
        <f t="shared" si="1"/>
        <v>5399</v>
      </c>
      <c r="I8" s="45">
        <f t="shared" si="1"/>
        <v>12741</v>
      </c>
      <c r="J8" s="45">
        <f t="shared" si="1"/>
        <v>1770</v>
      </c>
      <c r="K8" s="38">
        <f>SUM(B8:J8)</f>
        <v>82275</v>
      </c>
      <c r="L8"/>
      <c r="M8"/>
      <c r="N8"/>
    </row>
    <row r="9" spans="1:14" ht="16.5" customHeight="1">
      <c r="A9" s="22" t="s">
        <v>35</v>
      </c>
      <c r="B9" s="45">
        <v>12645</v>
      </c>
      <c r="C9" s="45">
        <v>11912</v>
      </c>
      <c r="D9" s="45">
        <v>14680</v>
      </c>
      <c r="E9" s="45">
        <v>7440</v>
      </c>
      <c r="F9" s="45">
        <v>9011</v>
      </c>
      <c r="G9" s="45">
        <v>6653</v>
      </c>
      <c r="H9" s="45">
        <v>5399</v>
      </c>
      <c r="I9" s="45">
        <v>12728</v>
      </c>
      <c r="J9" s="45">
        <v>1770</v>
      </c>
      <c r="K9" s="38">
        <f>SUM(B9:J9)</f>
        <v>82238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1</v>
      </c>
      <c r="D10" s="45">
        <v>1</v>
      </c>
      <c r="E10" s="45">
        <v>7</v>
      </c>
      <c r="F10" s="45">
        <v>6</v>
      </c>
      <c r="G10" s="45">
        <v>2</v>
      </c>
      <c r="H10" s="45">
        <v>0</v>
      </c>
      <c r="I10" s="45">
        <v>13</v>
      </c>
      <c r="J10" s="45">
        <v>0</v>
      </c>
      <c r="K10" s="38">
        <f>SUM(B10:J10)</f>
        <v>37</v>
      </c>
      <c r="L10"/>
      <c r="M10"/>
      <c r="N10"/>
    </row>
    <row r="11" spans="1:14" ht="16.5" customHeight="1">
      <c r="A11" s="44" t="s">
        <v>33</v>
      </c>
      <c r="B11" s="43">
        <v>187867</v>
      </c>
      <c r="C11" s="43">
        <v>163159</v>
      </c>
      <c r="D11" s="43">
        <v>235881</v>
      </c>
      <c r="E11" s="43">
        <v>117357</v>
      </c>
      <c r="F11" s="43">
        <v>126672</v>
      </c>
      <c r="G11" s="43">
        <v>163435</v>
      </c>
      <c r="H11" s="43">
        <v>177799</v>
      </c>
      <c r="I11" s="43">
        <v>219054</v>
      </c>
      <c r="J11" s="43">
        <v>61037</v>
      </c>
      <c r="K11" s="38">
        <f>SUM(B11:J11)</f>
        <v>1452261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1.649314603686625</v>
      </c>
      <c r="C15" s="39">
        <v>1.787914199256388</v>
      </c>
      <c r="D15" s="39">
        <v>1.352491392476242</v>
      </c>
      <c r="E15" s="39">
        <v>1.690791748256551</v>
      </c>
      <c r="F15" s="39">
        <v>1.645537863991967</v>
      </c>
      <c r="G15" s="39">
        <v>1.496005684315365</v>
      </c>
      <c r="H15" s="39">
        <v>1.53695808877418</v>
      </c>
      <c r="I15" s="39">
        <v>1.592971602044191</v>
      </c>
      <c r="J15" s="39">
        <v>1.99415334748205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1118802.7100000004</v>
      </c>
      <c r="C17" s="36">
        <f aca="true" t="shared" si="2" ref="C17:J17">C18+C19+C20+C21+C22+C23+C24</f>
        <v>1159698.27</v>
      </c>
      <c r="D17" s="36">
        <f t="shared" si="2"/>
        <v>1387591.57</v>
      </c>
      <c r="E17" s="36">
        <f t="shared" si="2"/>
        <v>761938.9099999999</v>
      </c>
      <c r="F17" s="36">
        <f t="shared" si="2"/>
        <v>849788.69</v>
      </c>
      <c r="G17" s="36">
        <f t="shared" si="2"/>
        <v>969668.6</v>
      </c>
      <c r="H17" s="36">
        <f t="shared" si="2"/>
        <v>861576.32</v>
      </c>
      <c r="I17" s="36">
        <f t="shared" si="2"/>
        <v>1156584.5299999998</v>
      </c>
      <c r="J17" s="36">
        <f t="shared" si="2"/>
        <v>438292.55</v>
      </c>
      <c r="K17" s="36">
        <f aca="true" t="shared" si="3" ref="K17:K24">SUM(B17:J17)</f>
        <v>8703942.15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681925.02</v>
      </c>
      <c r="C18" s="30">
        <f t="shared" si="4"/>
        <v>653561.28</v>
      </c>
      <c r="D18" s="30">
        <f t="shared" si="4"/>
        <v>1036149.04</v>
      </c>
      <c r="E18" s="30">
        <f t="shared" si="4"/>
        <v>449319.36</v>
      </c>
      <c r="F18" s="30">
        <f t="shared" si="4"/>
        <v>516608.73</v>
      </c>
      <c r="G18" s="30">
        <f t="shared" si="4"/>
        <v>654761.46</v>
      </c>
      <c r="H18" s="30">
        <f t="shared" si="4"/>
        <v>562161.38</v>
      </c>
      <c r="I18" s="30">
        <f t="shared" si="4"/>
        <v>718008.19</v>
      </c>
      <c r="J18" s="30">
        <f t="shared" si="4"/>
        <v>220421.17</v>
      </c>
      <c r="K18" s="30">
        <f t="shared" si="3"/>
        <v>5492915.629999999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442783.87</v>
      </c>
      <c r="C19" s="30">
        <f t="shared" si="5"/>
        <v>514950.21</v>
      </c>
      <c r="D19" s="30">
        <f t="shared" si="5"/>
        <v>365233.62</v>
      </c>
      <c r="E19" s="30">
        <f t="shared" si="5"/>
        <v>310386.11</v>
      </c>
      <c r="F19" s="30">
        <f t="shared" si="5"/>
        <v>333490.5</v>
      </c>
      <c r="G19" s="30">
        <f t="shared" si="5"/>
        <v>324765.41</v>
      </c>
      <c r="H19" s="30">
        <f t="shared" si="5"/>
        <v>301857.1</v>
      </c>
      <c r="I19" s="30">
        <f t="shared" si="5"/>
        <v>425758.47</v>
      </c>
      <c r="J19" s="30">
        <f t="shared" si="5"/>
        <v>219132.44</v>
      </c>
      <c r="K19" s="30">
        <f t="shared" si="3"/>
        <v>3238357.73</v>
      </c>
      <c r="L19"/>
      <c r="M19"/>
      <c r="N19"/>
    </row>
    <row r="20" spans="1:14" ht="16.5" customHeight="1">
      <c r="A20" s="18" t="s">
        <v>28</v>
      </c>
      <c r="B20" s="30">
        <v>25843.8</v>
      </c>
      <c r="C20" s="30">
        <v>22771.8</v>
      </c>
      <c r="D20" s="30">
        <v>20980.2</v>
      </c>
      <c r="E20" s="30">
        <v>18811.5</v>
      </c>
      <c r="F20" s="30">
        <v>20458.64</v>
      </c>
      <c r="G20" s="30">
        <v>14430.93</v>
      </c>
      <c r="H20" s="30">
        <v>20741.4</v>
      </c>
      <c r="I20" s="30">
        <v>41271.24</v>
      </c>
      <c r="J20" s="30">
        <v>10535.24</v>
      </c>
      <c r="K20" s="30">
        <f t="shared" si="3"/>
        <v>195844.74999999997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-644.88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-644.88</v>
      </c>
      <c r="L23"/>
      <c r="M23"/>
      <c r="N23"/>
    </row>
    <row r="24" spans="1:14" ht="16.5" customHeight="1">
      <c r="A24" s="18" t="s">
        <v>70</v>
      </c>
      <c r="B24" s="30">
        <v>-32428.96</v>
      </c>
      <c r="C24" s="30">
        <v>-31585.02</v>
      </c>
      <c r="D24" s="30">
        <v>-34771.29</v>
      </c>
      <c r="E24" s="30">
        <v>-17901.92</v>
      </c>
      <c r="F24" s="30">
        <v>-22093.04</v>
      </c>
      <c r="G24" s="30">
        <v>-24289.2</v>
      </c>
      <c r="H24" s="30">
        <v>-23183.56</v>
      </c>
      <c r="I24" s="30">
        <v>-28453.37</v>
      </c>
      <c r="J24" s="30">
        <v>-11796.3</v>
      </c>
      <c r="K24" s="30">
        <f t="shared" si="3"/>
        <v>-226502.65999999997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-219428.77999999997</v>
      </c>
      <c r="C27" s="30">
        <f t="shared" si="6"/>
        <v>-56590</v>
      </c>
      <c r="D27" s="30">
        <f t="shared" si="6"/>
        <v>-139721.02</v>
      </c>
      <c r="E27" s="30">
        <f t="shared" si="6"/>
        <v>-193135.63</v>
      </c>
      <c r="F27" s="30">
        <f t="shared" si="6"/>
        <v>-39648.4</v>
      </c>
      <c r="G27" s="30">
        <f t="shared" si="6"/>
        <v>-233292.89</v>
      </c>
      <c r="H27" s="30">
        <f t="shared" si="6"/>
        <v>-59797.600000000006</v>
      </c>
      <c r="I27" s="30">
        <f t="shared" si="6"/>
        <v>-112248.94</v>
      </c>
      <c r="J27" s="30">
        <f t="shared" si="6"/>
        <v>-35576.5</v>
      </c>
      <c r="K27" s="30">
        <f aca="true" t="shared" si="7" ref="K27:K35">SUM(B27:J27)</f>
        <v>-1089439.76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-219428.77999999997</v>
      </c>
      <c r="C28" s="30">
        <f t="shared" si="8"/>
        <v>-56590</v>
      </c>
      <c r="D28" s="30">
        <f t="shared" si="8"/>
        <v>-103670.4</v>
      </c>
      <c r="E28" s="30">
        <f t="shared" si="8"/>
        <v>-193135.63</v>
      </c>
      <c r="F28" s="30">
        <f t="shared" si="8"/>
        <v>-39648.4</v>
      </c>
      <c r="G28" s="30">
        <f t="shared" si="8"/>
        <v>-233292.89</v>
      </c>
      <c r="H28" s="30">
        <f t="shared" si="8"/>
        <v>-59797.600000000006</v>
      </c>
      <c r="I28" s="30">
        <f t="shared" si="8"/>
        <v>-112248.94</v>
      </c>
      <c r="J28" s="30">
        <f t="shared" si="8"/>
        <v>-25140.02</v>
      </c>
      <c r="K28" s="30">
        <f t="shared" si="7"/>
        <v>-1042952.6599999999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-55638</v>
      </c>
      <c r="C29" s="30">
        <f aca="true" t="shared" si="9" ref="C29:J29">-ROUND((C9)*$E$3,2)</f>
        <v>-52412.8</v>
      </c>
      <c r="D29" s="30">
        <f t="shared" si="9"/>
        <v>-64592</v>
      </c>
      <c r="E29" s="30">
        <f t="shared" si="9"/>
        <v>-32736</v>
      </c>
      <c r="F29" s="30">
        <f t="shared" si="9"/>
        <v>-39648.4</v>
      </c>
      <c r="G29" s="30">
        <f t="shared" si="9"/>
        <v>-29273.2</v>
      </c>
      <c r="H29" s="30">
        <f t="shared" si="9"/>
        <v>-23755.6</v>
      </c>
      <c r="I29" s="30">
        <f t="shared" si="9"/>
        <v>-56003.2</v>
      </c>
      <c r="J29" s="30">
        <f t="shared" si="9"/>
        <v>-7788</v>
      </c>
      <c r="K29" s="30">
        <f t="shared" si="7"/>
        <v>-361847.19999999995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-431.2</v>
      </c>
      <c r="C31" s="30">
        <v>-61.6</v>
      </c>
      <c r="D31" s="30">
        <v>-215.6</v>
      </c>
      <c r="E31" s="30">
        <v>-184.8</v>
      </c>
      <c r="F31" s="26">
        <v>0</v>
      </c>
      <c r="G31" s="30">
        <v>-154</v>
      </c>
      <c r="H31" s="30">
        <v>-8.27</v>
      </c>
      <c r="I31" s="30">
        <v>-12.92</v>
      </c>
      <c r="J31" s="30">
        <v>-3.98</v>
      </c>
      <c r="K31" s="30">
        <f t="shared" si="7"/>
        <v>-1072.3700000000001</v>
      </c>
      <c r="L31"/>
      <c r="M31"/>
      <c r="N31"/>
    </row>
    <row r="32" spans="1:14" ht="16.5" customHeight="1">
      <c r="A32" s="25" t="s">
        <v>21</v>
      </c>
      <c r="B32" s="30">
        <v>-163359.58</v>
      </c>
      <c r="C32" s="30">
        <v>-4115.6</v>
      </c>
      <c r="D32" s="30">
        <v>-38862.8</v>
      </c>
      <c r="E32" s="30">
        <v>-160214.83</v>
      </c>
      <c r="F32" s="26">
        <v>0</v>
      </c>
      <c r="G32" s="30">
        <v>-203865.69</v>
      </c>
      <c r="H32" s="30">
        <v>-36033.73</v>
      </c>
      <c r="I32" s="30">
        <v>-56232.82</v>
      </c>
      <c r="J32" s="30">
        <v>-17348.04</v>
      </c>
      <c r="K32" s="30">
        <f t="shared" si="7"/>
        <v>-680033.09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899373.9300000004</v>
      </c>
      <c r="C47" s="27">
        <f aca="true" t="shared" si="11" ref="C47:J47">IF(C17+C27+C48&lt;0,0,C17+C27+C48)</f>
        <v>1103108.27</v>
      </c>
      <c r="D47" s="27">
        <f t="shared" si="11"/>
        <v>1247870.55</v>
      </c>
      <c r="E47" s="27">
        <f t="shared" si="11"/>
        <v>568803.2799999999</v>
      </c>
      <c r="F47" s="27">
        <f t="shared" si="11"/>
        <v>810140.2899999999</v>
      </c>
      <c r="G47" s="27">
        <f t="shared" si="11"/>
        <v>736375.71</v>
      </c>
      <c r="H47" s="27">
        <f t="shared" si="11"/>
        <v>801778.72</v>
      </c>
      <c r="I47" s="27">
        <f t="shared" si="11"/>
        <v>1044335.5899999999</v>
      </c>
      <c r="J47" s="27">
        <f t="shared" si="11"/>
        <v>402716.05</v>
      </c>
      <c r="K47" s="20">
        <f>SUM(B47:J47)</f>
        <v>7614502.39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899373.9299999999</v>
      </c>
      <c r="C53" s="10">
        <f t="shared" si="13"/>
        <v>1103108.28</v>
      </c>
      <c r="D53" s="10">
        <f t="shared" si="13"/>
        <v>1247870.55</v>
      </c>
      <c r="E53" s="10">
        <f t="shared" si="13"/>
        <v>568803.28</v>
      </c>
      <c r="F53" s="10">
        <f t="shared" si="13"/>
        <v>810140.29</v>
      </c>
      <c r="G53" s="10">
        <f t="shared" si="13"/>
        <v>736375.7</v>
      </c>
      <c r="H53" s="10">
        <f t="shared" si="13"/>
        <v>801778.72</v>
      </c>
      <c r="I53" s="10">
        <f>SUM(I54:I66)</f>
        <v>1044335.59</v>
      </c>
      <c r="J53" s="10">
        <f t="shared" si="13"/>
        <v>402716.05</v>
      </c>
      <c r="K53" s="5">
        <f>SUM(K54:K66)</f>
        <v>7614502.39</v>
      </c>
      <c r="L53" s="9"/>
    </row>
    <row r="54" spans="1:11" ht="16.5" customHeight="1">
      <c r="A54" s="7" t="s">
        <v>60</v>
      </c>
      <c r="B54" s="8">
        <v>786142.75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786142.75</v>
      </c>
    </row>
    <row r="55" spans="1:11" ht="16.5" customHeight="1">
      <c r="A55" s="7" t="s">
        <v>61</v>
      </c>
      <c r="B55" s="8">
        <v>113231.18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113231.18</v>
      </c>
    </row>
    <row r="56" spans="1:11" ht="16.5" customHeight="1">
      <c r="A56" s="7" t="s">
        <v>4</v>
      </c>
      <c r="B56" s="6">
        <v>0</v>
      </c>
      <c r="C56" s="8">
        <v>1103108.28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1103108.28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1247870.55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1247870.55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568803.28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568803.28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810140.29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810140.29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736375.7</v>
      </c>
      <c r="H60" s="6">
        <v>0</v>
      </c>
      <c r="I60" s="6">
        <v>0</v>
      </c>
      <c r="J60" s="6">
        <v>0</v>
      </c>
      <c r="K60" s="5">
        <f t="shared" si="14"/>
        <v>736375.7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801778.72</v>
      </c>
      <c r="I61" s="6">
        <v>0</v>
      </c>
      <c r="J61" s="6">
        <v>0</v>
      </c>
      <c r="K61" s="5">
        <f t="shared" si="14"/>
        <v>801778.72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390581.51</v>
      </c>
      <c r="J63" s="6">
        <v>0</v>
      </c>
      <c r="K63" s="5">
        <f t="shared" si="14"/>
        <v>390581.51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653754.08</v>
      </c>
      <c r="J64" s="6">
        <v>0</v>
      </c>
      <c r="K64" s="5">
        <f t="shared" si="14"/>
        <v>653754.08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402716.05</v>
      </c>
      <c r="K65" s="5">
        <f t="shared" si="14"/>
        <v>402716.05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2020-08-10T18:49:50Z</dcterms:modified>
  <cp:category/>
  <cp:version/>
  <cp:contentType/>
  <cp:contentStatus/>
</cp:coreProperties>
</file>