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<sst xmlns="http://schemas.openxmlformats.org/spreadsheetml/2006/main" count="74" uniqueCount="73">
  <si>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</si>
  <si>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</si>
  <si>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</si>
  <si>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</si>
  <si>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</si>
  <si>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</si>
  <si>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</si>
  <si>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</si>
  <si>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</si>
  <si>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</si>
  <si>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</si>
  <si>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</si>
  <si>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</si>
  <si>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</si>
  <si>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</si>
  <si>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</si>
  <si>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</si>
  <si>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</si>
  <si>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</si>
  <si>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</si>
  <si>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</si>
  <si>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</si>
  <si>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</si>
  <si>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</si>
  <si>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</si>
  <si>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</si>
  <si>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</si>
  <si>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</si>
  <si>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</si>
  <si>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</si>
  <si>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</si>
  <si>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</si>
  <si>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</si>
  <si>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</si>
  <si>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</si>
  <si>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</si>
  <si>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</si>
  <si>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</si>
  <si>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</si>
  <si>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</si>
  <si>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</si>
  <si>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</si>
  <si>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</si>
  <si>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</si>
  <si>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</si>
  <si>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</si>
  <si>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</si>
  <si>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</si>
  <si>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</si>
  <si>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</si>
  <si>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</si>
  <si>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</si>
  <si>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</si>
  <si>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</si>
  <si>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</si>
  <si>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</si>
  <si>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</si>
  <si>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</si>
  <si>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</si>
  <si>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</si>
  <si>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</si>
  <si>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</si>
  <si>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</si>
  <si>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</si>
  <si>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</si>
  <si>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</si>
  <si>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</si>
  <si>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</si>
  <si>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</si>
  <si>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</si>
  <si>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</si>
  <si>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</si>
  <si>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02/08/20 - VENCIMENTO 07/08/20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</si>
</sst>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57663</v>
      </c>
      <c r="C7" s="47">
        <f t="shared" si="0"/>
        <v>42799</v>
      </c>
      <c r="D7" s="47">
        <f t="shared" si="0"/>
        <v>69937</v>
      </c>
      <c r="E7" s="47">
        <f t="shared" si="0"/>
        <v>32496</v>
      </c>
      <c r="F7" s="47">
        <f t="shared" si="0"/>
        <v>45243</v>
      </c>
      <c r="G7" s="47">
        <f t="shared" si="0"/>
        <v>56769</v>
      </c>
      <c r="H7" s="47">
        <f t="shared" si="0"/>
        <v>62812</v>
      </c>
      <c r="I7" s="47">
        <f t="shared" si="0"/>
        <v>75584</v>
      </c>
      <c r="J7" s="47">
        <f t="shared" si="0"/>
        <v>15082</v>
      </c>
      <c r="K7" s="47">
        <f t="shared" si="0"/>
        <v>458385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4583</v>
      </c>
      <c r="C8" s="45">
        <f t="shared" si="1"/>
        <v>4019</v>
      </c>
      <c r="D8" s="45">
        <f t="shared" si="1"/>
        <v>6356</v>
      </c>
      <c r="E8" s="45">
        <f t="shared" si="1"/>
        <v>2835</v>
      </c>
      <c r="F8" s="45">
        <f t="shared" si="1"/>
        <v>3470</v>
      </c>
      <c r="G8" s="45">
        <f t="shared" si="1"/>
        <v>3003</v>
      </c>
      <c r="H8" s="45">
        <f t="shared" si="1"/>
        <v>2874</v>
      </c>
      <c r="I8" s="45">
        <f t="shared" si="1"/>
        <v>4937</v>
      </c>
      <c r="J8" s="45">
        <f t="shared" si="1"/>
        <v>501</v>
      </c>
      <c r="K8" s="38">
        <f>SUM(B8:J8)</f>
        <v>32578</v>
      </c>
      <c r="L8"/>
      <c r="M8"/>
      <c r="N8"/>
    </row>
    <row r="9" spans="1:14" ht="16.5" customHeight="1">
      <c r="A9" s="22" t="s">
        <v>35</v>
      </c>
      <c r="B9" s="45">
        <v>4580</v>
      </c>
      <c r="C9" s="45">
        <v>4014</v>
      </c>
      <c r="D9" s="45">
        <v>6356</v>
      </c>
      <c r="E9" s="45">
        <v>2833</v>
      </c>
      <c r="F9" s="45">
        <v>3469</v>
      </c>
      <c r="G9" s="45">
        <v>3001</v>
      </c>
      <c r="H9" s="45">
        <v>2874</v>
      </c>
      <c r="I9" s="45">
        <v>4932</v>
      </c>
      <c r="J9" s="45">
        <v>501</v>
      </c>
      <c r="K9" s="38">
        <f>SUM(B9:J9)</f>
        <v>32560</v>
      </c>
      <c r="L9"/>
      <c r="M9"/>
      <c r="N9"/>
    </row>
    <row r="10" spans="1:14" ht="16.5" customHeight="1">
      <c r="A10" s="22" t="s">
        <v>34</v>
      </c>
      <c r="B10" s="45">
        <v>3</v>
      </c>
      <c r="C10" s="45">
        <v>5</v>
      </c>
      <c r="D10" s="45">
        <v>0</v>
      </c>
      <c r="E10" s="45">
        <v>2</v>
      </c>
      <c r="F10" s="45">
        <v>1</v>
      </c>
      <c r="G10" s="45">
        <v>2</v>
      </c>
      <c r="H10" s="45">
        <v>0</v>
      </c>
      <c r="I10" s="45">
        <v>5</v>
      </c>
      <c r="J10" s="45">
        <v>0</v>
      </c>
      <c r="K10" s="38">
        <f>SUM(B10:J10)</f>
        <v>18</v>
      </c>
      <c r="L10"/>
      <c r="M10"/>
      <c r="N10"/>
    </row>
    <row r="11" spans="1:14" ht="16.5" customHeight="1">
      <c r="A11" s="44" t="s">
        <v>33</v>
      </c>
      <c r="B11" s="43">
        <v>53080</v>
      </c>
      <c r="C11" s="43">
        <v>38780</v>
      </c>
      <c r="D11" s="43">
        <v>63581</v>
      </c>
      <c r="E11" s="43">
        <v>29661</v>
      </c>
      <c r="F11" s="43">
        <v>41773</v>
      </c>
      <c r="G11" s="43">
        <v>53766</v>
      </c>
      <c r="H11" s="43">
        <v>59938</v>
      </c>
      <c r="I11" s="43">
        <v>70647</v>
      </c>
      <c r="J11" s="43">
        <v>14581</v>
      </c>
      <c r="K11" s="38">
        <f>SUM(B11:J11)</f>
        <v>425807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1.624518701069609</v>
      </c>
      <c r="C15" s="39">
        <v>1.808144234085377</v>
      </c>
      <c r="D15" s="39">
        <v>1.32763798010763</v>
      </c>
      <c r="E15" s="39">
        <v>1.651198278950515</v>
      </c>
      <c r="F15" s="39">
        <v>1.627633403657841</v>
      </c>
      <c r="G15" s="39">
        <v>1.52634571217181</v>
      </c>
      <c r="H15" s="39">
        <v>1.504688207937207</v>
      </c>
      <c r="I15" s="39">
        <v>1.581733029171988</v>
      </c>
      <c r="J15" s="39">
        <v>1.910244374800581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303143.3</v>
      </c>
      <c r="C17" s="36">
        <f aca="true" t="shared" si="2" ref="C17:J17">C18+C19+C20+C21+C22+C23+C24</f>
        <v>272019.04000000004</v>
      </c>
      <c r="D17" s="36">
        <f t="shared" si="2"/>
        <v>366305.27999999997</v>
      </c>
      <c r="E17" s="36">
        <f t="shared" si="2"/>
        <v>192302.61000000002</v>
      </c>
      <c r="F17" s="36">
        <f t="shared" si="2"/>
        <v>272768.97</v>
      </c>
      <c r="G17" s="36">
        <f t="shared" si="2"/>
        <v>315743.49</v>
      </c>
      <c r="H17" s="36">
        <f t="shared" si="2"/>
        <v>279305</v>
      </c>
      <c r="I17" s="36">
        <f t="shared" si="2"/>
        <v>368475.52999999997</v>
      </c>
      <c r="J17" s="36">
        <f t="shared" si="2"/>
        <v>94550.56999999998</v>
      </c>
      <c r="K17" s="36">
        <f aca="true" t="shared" si="3" ref="K17:K24">SUM(B17:J17)</f>
        <v>2464613.79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196100.33</v>
      </c>
      <c r="C18" s="30">
        <f t="shared" si="4"/>
        <v>159772.95</v>
      </c>
      <c r="D18" s="30">
        <f t="shared" si="4"/>
        <v>289210.48</v>
      </c>
      <c r="E18" s="30">
        <f t="shared" si="4"/>
        <v>116992.1</v>
      </c>
      <c r="F18" s="30">
        <f t="shared" si="4"/>
        <v>172253.67</v>
      </c>
      <c r="G18" s="30">
        <f t="shared" si="4"/>
        <v>218532.27</v>
      </c>
      <c r="H18" s="30">
        <f t="shared" si="4"/>
        <v>192744.9</v>
      </c>
      <c r="I18" s="30">
        <f t="shared" si="4"/>
        <v>234129</v>
      </c>
      <c r="J18" s="30">
        <f t="shared" si="4"/>
        <v>52930.28</v>
      </c>
      <c r="K18" s="30">
        <f t="shared" si="3"/>
        <v>1632665.98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122468.32</v>
      </c>
      <c r="C19" s="30">
        <f t="shared" si="5"/>
        <v>129119.59</v>
      </c>
      <c r="D19" s="30">
        <f t="shared" si="5"/>
        <v>94756.34</v>
      </c>
      <c r="E19" s="30">
        <f t="shared" si="5"/>
        <v>76185.05</v>
      </c>
      <c r="F19" s="30">
        <f t="shared" si="5"/>
        <v>108112.16</v>
      </c>
      <c r="G19" s="30">
        <f t="shared" si="5"/>
        <v>115023.52</v>
      </c>
      <c r="H19" s="30">
        <f t="shared" si="5"/>
        <v>97276.08</v>
      </c>
      <c r="I19" s="30">
        <f t="shared" si="5"/>
        <v>136200.57</v>
      </c>
      <c r="J19" s="30">
        <f t="shared" si="5"/>
        <v>48179.49</v>
      </c>
      <c r="K19" s="30">
        <f t="shared" si="3"/>
        <v>927321.1199999999</v>
      </c>
      <c r="L19"/>
      <c r="M19"/>
      <c r="N19"/>
    </row>
    <row r="20" spans="1:14" ht="16.5" customHeight="1">
      <c r="A20" s="18" t="s">
        <v>28</v>
      </c>
      <c r="B20" s="30">
        <v>16113.23</v>
      </c>
      <c r="C20" s="30">
        <v>14707.05</v>
      </c>
      <c r="D20" s="30">
        <v>17090.03</v>
      </c>
      <c r="E20" s="30">
        <v>15683.2</v>
      </c>
      <c r="F20" s="30">
        <v>13166.04</v>
      </c>
      <c r="G20" s="30">
        <v>6483.82</v>
      </c>
      <c r="H20" s="30">
        <v>12457.62</v>
      </c>
      <c r="I20" s="30">
        <v>26583.05</v>
      </c>
      <c r="J20" s="30">
        <v>5226.9</v>
      </c>
      <c r="K20" s="30">
        <f t="shared" si="3"/>
        <v>127510.93999999999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3971.58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-107.48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-107.48</v>
      </c>
      <c r="L23"/>
      <c r="M23"/>
      <c r="N23"/>
    </row>
    <row r="24" spans="1:14" ht="16.5" customHeight="1">
      <c r="A24" s="18" t="s">
        <v>70</v>
      </c>
      <c r="B24" s="30">
        <v>-32754.96</v>
      </c>
      <c r="C24" s="30">
        <v>-31580.55</v>
      </c>
      <c r="D24" s="30">
        <v>-34751.57</v>
      </c>
      <c r="E24" s="30">
        <v>-17881.6</v>
      </c>
      <c r="F24" s="30">
        <v>-22086.76</v>
      </c>
      <c r="G24" s="30">
        <v>-24296.12</v>
      </c>
      <c r="H24" s="30">
        <v>-23173.6</v>
      </c>
      <c r="I24" s="30">
        <v>-28437.09</v>
      </c>
      <c r="J24" s="30">
        <v>-11786.1</v>
      </c>
      <c r="K24" s="30">
        <f t="shared" si="3"/>
        <v>-226748.35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-20152</v>
      </c>
      <c r="C27" s="30">
        <f t="shared" si="6"/>
        <v>-17661.6</v>
      </c>
      <c r="D27" s="30">
        <f t="shared" si="6"/>
        <v>-64017.020000000004</v>
      </c>
      <c r="E27" s="30">
        <f t="shared" si="6"/>
        <v>-12465.2</v>
      </c>
      <c r="F27" s="30">
        <f t="shared" si="6"/>
        <v>-15263.6</v>
      </c>
      <c r="G27" s="30">
        <f t="shared" si="6"/>
        <v>-13204.4</v>
      </c>
      <c r="H27" s="30">
        <f t="shared" si="6"/>
        <v>-12645.6</v>
      </c>
      <c r="I27" s="30">
        <f t="shared" si="6"/>
        <v>-21700.8</v>
      </c>
      <c r="J27" s="30">
        <f t="shared" si="6"/>
        <v>-12640.88</v>
      </c>
      <c r="K27" s="30">
        <f aca="true" t="shared" si="7" ref="K27:K35">SUM(B27:J27)</f>
        <v>-189751.1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-20152</v>
      </c>
      <c r="C28" s="30">
        <f t="shared" si="8"/>
        <v>-17661.6</v>
      </c>
      <c r="D28" s="30">
        <f t="shared" si="8"/>
        <v>-27966.4</v>
      </c>
      <c r="E28" s="30">
        <f t="shared" si="8"/>
        <v>-12465.2</v>
      </c>
      <c r="F28" s="30">
        <f t="shared" si="8"/>
        <v>-15263.6</v>
      </c>
      <c r="G28" s="30">
        <f t="shared" si="8"/>
        <v>-13204.4</v>
      </c>
      <c r="H28" s="30">
        <f t="shared" si="8"/>
        <v>-12645.6</v>
      </c>
      <c r="I28" s="30">
        <f t="shared" si="8"/>
        <v>-21700.8</v>
      </c>
      <c r="J28" s="30">
        <f t="shared" si="8"/>
        <v>-2204.4</v>
      </c>
      <c r="K28" s="30">
        <f t="shared" si="7"/>
        <v>-143264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-20152</v>
      </c>
      <c r="C29" s="30">
        <f aca="true" t="shared" si="9" ref="C29:J29">-ROUND((C9)*$E$3,2)</f>
        <v>-17661.6</v>
      </c>
      <c r="D29" s="30">
        <f t="shared" si="9"/>
        <v>-27966.4</v>
      </c>
      <c r="E29" s="30">
        <f t="shared" si="9"/>
        <v>-12465.2</v>
      </c>
      <c r="F29" s="30">
        <f t="shared" si="9"/>
        <v>-15263.6</v>
      </c>
      <c r="G29" s="30">
        <f t="shared" si="9"/>
        <v>-13204.4</v>
      </c>
      <c r="H29" s="30">
        <f t="shared" si="9"/>
        <v>-12645.6</v>
      </c>
      <c r="I29" s="30">
        <f t="shared" si="9"/>
        <v>-21700.8</v>
      </c>
      <c r="J29" s="30">
        <f t="shared" si="9"/>
        <v>-2204.4</v>
      </c>
      <c r="K29" s="30">
        <f t="shared" si="7"/>
        <v>-143264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-36050.62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-10436.48</v>
      </c>
      <c r="K33" s="30">
        <f t="shared" si="7"/>
        <v>-46487.100000000006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-36050.62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-10436.48</v>
      </c>
      <c r="K34" s="30">
        <f t="shared" si="7"/>
        <v>-46487.100000000006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282991.3</v>
      </c>
      <c r="C47" s="27">
        <f aca="true" t="shared" si="11" ref="C47:J47">IF(C17+C27+C48&lt;0,0,C17+C27+C48)</f>
        <v>254357.44000000003</v>
      </c>
      <c r="D47" s="27">
        <f t="shared" si="11"/>
        <v>302288.25999999995</v>
      </c>
      <c r="E47" s="27">
        <f t="shared" si="11"/>
        <v>179837.41</v>
      </c>
      <c r="F47" s="27">
        <f t="shared" si="11"/>
        <v>257505.36999999997</v>
      </c>
      <c r="G47" s="27">
        <f t="shared" si="11"/>
        <v>302539.08999999997</v>
      </c>
      <c r="H47" s="27">
        <f t="shared" si="11"/>
        <v>266659.4</v>
      </c>
      <c r="I47" s="27">
        <f t="shared" si="11"/>
        <v>346774.73</v>
      </c>
      <c r="J47" s="27">
        <f t="shared" si="11"/>
        <v>81909.68999999997</v>
      </c>
      <c r="K47" s="20">
        <f>SUM(B47:J47)</f>
        <v>2274862.69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282991.3</v>
      </c>
      <c r="C53" s="10">
        <f t="shared" si="13"/>
        <v>254357.43</v>
      </c>
      <c r="D53" s="10">
        <f t="shared" si="13"/>
        <v>302288.25</v>
      </c>
      <c r="E53" s="10">
        <f t="shared" si="13"/>
        <v>179837.42</v>
      </c>
      <c r="F53" s="10">
        <f t="shared" si="13"/>
        <v>257505.37</v>
      </c>
      <c r="G53" s="10">
        <f t="shared" si="13"/>
        <v>302539.09</v>
      </c>
      <c r="H53" s="10">
        <f t="shared" si="13"/>
        <v>266659.39</v>
      </c>
      <c r="I53" s="10">
        <f>SUM(I54:I66)</f>
        <v>346774.73</v>
      </c>
      <c r="J53" s="10">
        <f t="shared" si="13"/>
        <v>81909.69</v>
      </c>
      <c r="K53" s="5">
        <f>SUM(K54:K66)</f>
        <v>2274862.67</v>
      </c>
      <c r="L53" s="9"/>
    </row>
    <row r="54" spans="1:11" ht="16.5" customHeight="1">
      <c r="A54" s="7" t="s">
        <v>60</v>
      </c>
      <c r="B54" s="8">
        <v>246655.22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246655.22</v>
      </c>
    </row>
    <row r="55" spans="1:11" ht="16.5" customHeight="1">
      <c r="A55" s="7" t="s">
        <v>61</v>
      </c>
      <c r="B55" s="8">
        <v>36336.08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36336.08</v>
      </c>
    </row>
    <row r="56" spans="1:11" ht="16.5" customHeight="1">
      <c r="A56" s="7" t="s">
        <v>4</v>
      </c>
      <c r="B56" s="6">
        <v>0</v>
      </c>
      <c r="C56" s="8">
        <v>254357.43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254357.43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302288.25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302288.25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179837.42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179837.42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257505.37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257505.37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302539.09</v>
      </c>
      <c r="H60" s="6">
        <v>0</v>
      </c>
      <c r="I60" s="6">
        <v>0</v>
      </c>
      <c r="J60" s="6">
        <v>0</v>
      </c>
      <c r="K60" s="5">
        <f t="shared" si="14"/>
        <v>302539.09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266659.39</v>
      </c>
      <c r="I61" s="6">
        <v>0</v>
      </c>
      <c r="J61" s="6">
        <v>0</v>
      </c>
      <c r="K61" s="5">
        <f t="shared" si="14"/>
        <v>266659.39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113325.98</v>
      </c>
      <c r="J63" s="6">
        <v>0</v>
      </c>
      <c r="K63" s="5">
        <f t="shared" si="14"/>
        <v>113325.98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233448.75</v>
      </c>
      <c r="J64" s="6">
        <v>0</v>
      </c>
      <c r="K64" s="5">
        <f t="shared" si="14"/>
        <v>233448.75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81909.69</v>
      </c>
      <c r="K65" s="5">
        <f t="shared" si="14"/>
        <v>81909.69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2020-08-07T12:37:03Z</dcterms:modified>
  <cp:category/>
  <cp:version/>
  <cp:contentType/>
  <cp:contentStatus/>
</cp:coreProperties>
</file>