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<sst xmlns="http://schemas.openxmlformats.org/spreadsheetml/2006/main" count="74" uniqueCount="73">
  <si>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</si>
  <si>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</si>
  <si>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</si>
  <si>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</si>
  <si>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</si>
  <si>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</si>
  <si>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</si>
  <si>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</si>
  <si>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</si>
  <si>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</si>
  <si>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</si>
  <si>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</si>
  <si>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</si>
  <si>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</si>
  <si>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</si>
  <si>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</si>
  <si>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</si>
  <si>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</si>
  <si>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</si>
  <si>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</si>
  <si>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</si>
  <si>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</si>
  <si>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</si>
  <si>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</si>
  <si>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</si>
  <si>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</si>
  <si>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</si>
  <si>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</si>
  <si>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</si>
  <si>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</si>
  <si>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</si>
  <si>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</si>
  <si>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</si>
  <si>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</si>
  <si>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</si>
  <si>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</si>
  <si>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</si>
  <si>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</si>
  <si>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</si>
  <si>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</si>
  <si>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</si>
  <si>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</si>
  <si>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</si>
  <si>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</si>
  <si>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</si>
  <si>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</si>
  <si>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</si>
  <si>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</si>
  <si>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</si>
  <si>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</si>
  <si>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</si>
  <si>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</si>
  <si>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</si>
  <si>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</si>
  <si>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</si>
  <si>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</si>
  <si>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</si>
  <si>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</si>
  <si>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</si>
  <si>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</si>
  <si>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</si>
  <si>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</si>
  <si>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</si>
  <si>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</si>
  <si>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</si>
  <si>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</si>
  <si>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</si>
  <si>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</si>
  <si>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</si>
  <si>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</si>
  <si>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</si>
  <si>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</si>
  <si>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01/08/20 - VENCIMENTO 07/08/20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</si>
</sst>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119053</v>
      </c>
      <c r="C7" s="47">
        <f t="shared" si="0"/>
        <v>103197</v>
      </c>
      <c r="D7" s="47">
        <f t="shared" si="0"/>
        <v>159504</v>
      </c>
      <c r="E7" s="47">
        <f t="shared" si="0"/>
        <v>71753</v>
      </c>
      <c r="F7" s="47">
        <f t="shared" si="0"/>
        <v>85250</v>
      </c>
      <c r="G7" s="47">
        <f t="shared" si="0"/>
        <v>114004</v>
      </c>
      <c r="H7" s="47">
        <f t="shared" si="0"/>
        <v>122640</v>
      </c>
      <c r="I7" s="47">
        <f t="shared" si="0"/>
        <v>139644</v>
      </c>
      <c r="J7" s="47">
        <f t="shared" si="0"/>
        <v>26829</v>
      </c>
      <c r="K7" s="47">
        <f t="shared" si="0"/>
        <v>941874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9735</v>
      </c>
      <c r="C8" s="45">
        <f t="shared" si="1"/>
        <v>10118</v>
      </c>
      <c r="D8" s="45">
        <f t="shared" si="1"/>
        <v>13271</v>
      </c>
      <c r="E8" s="45">
        <f t="shared" si="1"/>
        <v>5945</v>
      </c>
      <c r="F8" s="45">
        <f t="shared" si="1"/>
        <v>6531</v>
      </c>
      <c r="G8" s="45">
        <f t="shared" si="1"/>
        <v>5507</v>
      </c>
      <c r="H8" s="45">
        <f t="shared" si="1"/>
        <v>4963</v>
      </c>
      <c r="I8" s="45">
        <f t="shared" si="1"/>
        <v>9304</v>
      </c>
      <c r="J8" s="45">
        <f t="shared" si="1"/>
        <v>862</v>
      </c>
      <c r="K8" s="38">
        <f>SUM(B8:J8)</f>
        <v>66236</v>
      </c>
      <c r="L8"/>
      <c r="M8"/>
      <c r="N8"/>
    </row>
    <row r="9" spans="1:14" ht="16.5" customHeight="1">
      <c r="A9" s="22" t="s">
        <v>35</v>
      </c>
      <c r="B9" s="45">
        <v>9729</v>
      </c>
      <c r="C9" s="45">
        <v>10117</v>
      </c>
      <c r="D9" s="45">
        <v>13270</v>
      </c>
      <c r="E9" s="45">
        <v>5941</v>
      </c>
      <c r="F9" s="45">
        <v>6526</v>
      </c>
      <c r="G9" s="45">
        <v>5506</v>
      </c>
      <c r="H9" s="45">
        <v>4963</v>
      </c>
      <c r="I9" s="45">
        <v>9299</v>
      </c>
      <c r="J9" s="45">
        <v>862</v>
      </c>
      <c r="K9" s="38">
        <f>SUM(B9:J9)</f>
        <v>66213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1</v>
      </c>
      <c r="D10" s="45">
        <v>1</v>
      </c>
      <c r="E10" s="45">
        <v>4</v>
      </c>
      <c r="F10" s="45">
        <v>5</v>
      </c>
      <c r="G10" s="45">
        <v>1</v>
      </c>
      <c r="H10" s="45">
        <v>0</v>
      </c>
      <c r="I10" s="45">
        <v>5</v>
      </c>
      <c r="J10" s="45">
        <v>0</v>
      </c>
      <c r="K10" s="38">
        <f>SUM(B10:J10)</f>
        <v>23</v>
      </c>
      <c r="L10"/>
      <c r="M10"/>
      <c r="N10"/>
    </row>
    <row r="11" spans="1:14" ht="16.5" customHeight="1">
      <c r="A11" s="44" t="s">
        <v>33</v>
      </c>
      <c r="B11" s="43">
        <v>109318</v>
      </c>
      <c r="C11" s="43">
        <v>93079</v>
      </c>
      <c r="D11" s="43">
        <v>146233</v>
      </c>
      <c r="E11" s="43">
        <v>65808</v>
      </c>
      <c r="F11" s="43">
        <v>78719</v>
      </c>
      <c r="G11" s="43">
        <v>108497</v>
      </c>
      <c r="H11" s="43">
        <v>117677</v>
      </c>
      <c r="I11" s="43">
        <v>130340</v>
      </c>
      <c r="J11" s="43">
        <v>25967</v>
      </c>
      <c r="K11" s="38">
        <f>SUM(B11:J11)</f>
        <v>875638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1.717525512436681</v>
      </c>
      <c r="C15" s="39">
        <v>1.824979921881133</v>
      </c>
      <c r="D15" s="39">
        <v>1.369962012608315</v>
      </c>
      <c r="E15" s="39">
        <v>1.702161176192079</v>
      </c>
      <c r="F15" s="39">
        <v>1.631785573706776</v>
      </c>
      <c r="G15" s="39">
        <v>1.523063198965572</v>
      </c>
      <c r="H15" s="39">
        <v>1.533213104265895</v>
      </c>
      <c r="I15" s="39">
        <v>1.620239629356025</v>
      </c>
      <c r="J15" s="39">
        <v>1.975792065762595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680281.3099999999</v>
      </c>
      <c r="C17" s="36">
        <f aca="true" t="shared" si="2" ref="C17:J17">C18+C19+C20+C21+C22+C23+C24</f>
        <v>690293.9099999999</v>
      </c>
      <c r="D17" s="36">
        <f t="shared" si="2"/>
        <v>889843.3</v>
      </c>
      <c r="E17" s="36">
        <f t="shared" si="2"/>
        <v>436179.76</v>
      </c>
      <c r="F17" s="36">
        <f t="shared" si="2"/>
        <v>524233.07999999996</v>
      </c>
      <c r="G17" s="36">
        <f t="shared" si="2"/>
        <v>661486.3300000001</v>
      </c>
      <c r="H17" s="36">
        <f t="shared" si="2"/>
        <v>568088.99</v>
      </c>
      <c r="I17" s="36">
        <f t="shared" si="2"/>
        <v>700053.45</v>
      </c>
      <c r="J17" s="36">
        <f t="shared" si="2"/>
        <v>180138.37</v>
      </c>
      <c r="K17" s="36">
        <f aca="true" t="shared" si="3" ref="K17:K24">SUM(B17:J17)</f>
        <v>5330598.5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404875.44</v>
      </c>
      <c r="C18" s="30">
        <f t="shared" si="4"/>
        <v>385244.72</v>
      </c>
      <c r="D18" s="30">
        <f t="shared" si="4"/>
        <v>659596.89</v>
      </c>
      <c r="E18" s="30">
        <f t="shared" si="4"/>
        <v>258325.15</v>
      </c>
      <c r="F18" s="30">
        <f t="shared" si="4"/>
        <v>324572.33</v>
      </c>
      <c r="G18" s="30">
        <f t="shared" si="4"/>
        <v>438858.4</v>
      </c>
      <c r="H18" s="30">
        <f t="shared" si="4"/>
        <v>376333.1</v>
      </c>
      <c r="I18" s="30">
        <f t="shared" si="4"/>
        <v>432561.25</v>
      </c>
      <c r="J18" s="30">
        <f t="shared" si="4"/>
        <v>94156.38</v>
      </c>
      <c r="K18" s="30">
        <f t="shared" si="3"/>
        <v>3374523.6599999997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290508.46</v>
      </c>
      <c r="C19" s="30">
        <f t="shared" si="5"/>
        <v>317819.16</v>
      </c>
      <c r="D19" s="30">
        <f t="shared" si="5"/>
        <v>244025.79</v>
      </c>
      <c r="E19" s="30">
        <f t="shared" si="5"/>
        <v>181385.89</v>
      </c>
      <c r="F19" s="30">
        <f t="shared" si="5"/>
        <v>205060.12</v>
      </c>
      <c r="G19" s="30">
        <f t="shared" si="5"/>
        <v>229550.68</v>
      </c>
      <c r="H19" s="30">
        <f t="shared" si="5"/>
        <v>200665.74</v>
      </c>
      <c r="I19" s="30">
        <f t="shared" si="5"/>
        <v>268291.63</v>
      </c>
      <c r="J19" s="30">
        <f t="shared" si="5"/>
        <v>91877.05</v>
      </c>
      <c r="K19" s="30">
        <f t="shared" si="3"/>
        <v>2029184.5199999998</v>
      </c>
      <c r="L19"/>
      <c r="M19"/>
      <c r="N19"/>
    </row>
    <row r="20" spans="1:14" ht="16.5" customHeight="1">
      <c r="A20" s="18" t="s">
        <v>28</v>
      </c>
      <c r="B20" s="30">
        <v>16421.85</v>
      </c>
      <c r="C20" s="30">
        <v>18815.05</v>
      </c>
      <c r="D20" s="30">
        <v>20986.98</v>
      </c>
      <c r="E20" s="30">
        <v>13036.62</v>
      </c>
      <c r="F20" s="30">
        <v>15363.53</v>
      </c>
      <c r="G20" s="30">
        <v>17369.91</v>
      </c>
      <c r="H20" s="30">
        <v>14342.17</v>
      </c>
      <c r="I20" s="30">
        <v>27649.87</v>
      </c>
      <c r="J20" s="30">
        <v>5896.14</v>
      </c>
      <c r="K20" s="30">
        <f t="shared" si="3"/>
        <v>149882.12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-208.12</v>
      </c>
      <c r="I23" s="30">
        <v>0</v>
      </c>
      <c r="J23" s="30">
        <v>0</v>
      </c>
      <c r="K23" s="30">
        <f t="shared" si="3"/>
        <v>-208.12</v>
      </c>
      <c r="L23"/>
      <c r="M23"/>
      <c r="N23"/>
    </row>
    <row r="24" spans="1:14" ht="16.5" customHeight="1">
      <c r="A24" s="18" t="s">
        <v>70</v>
      </c>
      <c r="B24" s="30">
        <v>-32848.3</v>
      </c>
      <c r="C24" s="30">
        <v>-31585.02</v>
      </c>
      <c r="D24" s="30">
        <v>-34766.36</v>
      </c>
      <c r="E24" s="30">
        <v>-17891.76</v>
      </c>
      <c r="F24" s="30">
        <v>-22086.76</v>
      </c>
      <c r="G24" s="30">
        <v>-24292.66</v>
      </c>
      <c r="H24" s="30">
        <v>-23043.9</v>
      </c>
      <c r="I24" s="30">
        <v>-28449.3</v>
      </c>
      <c r="J24" s="30">
        <v>-11791.2</v>
      </c>
      <c r="K24" s="30">
        <f t="shared" si="3"/>
        <v>-226755.26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-42807.6</v>
      </c>
      <c r="C27" s="30">
        <f t="shared" si="6"/>
        <v>-44514.8</v>
      </c>
      <c r="D27" s="30">
        <f t="shared" si="6"/>
        <v>-94438.62</v>
      </c>
      <c r="E27" s="30">
        <f t="shared" si="6"/>
        <v>-26140.4</v>
      </c>
      <c r="F27" s="30">
        <f t="shared" si="6"/>
        <v>-28714.4</v>
      </c>
      <c r="G27" s="30">
        <f t="shared" si="6"/>
        <v>-24226.4</v>
      </c>
      <c r="H27" s="30">
        <f t="shared" si="6"/>
        <v>-21837.2</v>
      </c>
      <c r="I27" s="30">
        <f t="shared" si="6"/>
        <v>-40915.6</v>
      </c>
      <c r="J27" s="30">
        <f t="shared" si="6"/>
        <v>-14229.279999999999</v>
      </c>
      <c r="K27" s="30">
        <f aca="true" t="shared" si="7" ref="K27:K35">SUM(B27:J27)</f>
        <v>-337824.29999999993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-42807.6</v>
      </c>
      <c r="C28" s="30">
        <f t="shared" si="8"/>
        <v>-44514.8</v>
      </c>
      <c r="D28" s="30">
        <f t="shared" si="8"/>
        <v>-58388</v>
      </c>
      <c r="E28" s="30">
        <f t="shared" si="8"/>
        <v>-26140.4</v>
      </c>
      <c r="F28" s="30">
        <f t="shared" si="8"/>
        <v>-28714.4</v>
      </c>
      <c r="G28" s="30">
        <f t="shared" si="8"/>
        <v>-24226.4</v>
      </c>
      <c r="H28" s="30">
        <f t="shared" si="8"/>
        <v>-21837.2</v>
      </c>
      <c r="I28" s="30">
        <f t="shared" si="8"/>
        <v>-40915.6</v>
      </c>
      <c r="J28" s="30">
        <f t="shared" si="8"/>
        <v>-3792.8</v>
      </c>
      <c r="K28" s="30">
        <f t="shared" si="7"/>
        <v>-291337.19999999995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-42807.6</v>
      </c>
      <c r="C29" s="30">
        <f aca="true" t="shared" si="9" ref="C29:J29">-ROUND((C9)*$E$3,2)</f>
        <v>-44514.8</v>
      </c>
      <c r="D29" s="30">
        <f t="shared" si="9"/>
        <v>-58388</v>
      </c>
      <c r="E29" s="30">
        <f t="shared" si="9"/>
        <v>-26140.4</v>
      </c>
      <c r="F29" s="30">
        <f t="shared" si="9"/>
        <v>-28714.4</v>
      </c>
      <c r="G29" s="30">
        <f t="shared" si="9"/>
        <v>-24226.4</v>
      </c>
      <c r="H29" s="30">
        <f t="shared" si="9"/>
        <v>-21837.2</v>
      </c>
      <c r="I29" s="30">
        <f t="shared" si="9"/>
        <v>-40915.6</v>
      </c>
      <c r="J29" s="30">
        <f t="shared" si="9"/>
        <v>-3792.8</v>
      </c>
      <c r="K29" s="30">
        <f t="shared" si="7"/>
        <v>-291337.19999999995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637473.71</v>
      </c>
      <c r="C47" s="27">
        <f aca="true" t="shared" si="11" ref="C47:J47">IF(C17+C27+C48&lt;0,0,C17+C27+C48)</f>
        <v>645779.1099999999</v>
      </c>
      <c r="D47" s="27">
        <f t="shared" si="11"/>
        <v>795404.68</v>
      </c>
      <c r="E47" s="27">
        <f t="shared" si="11"/>
        <v>410039.36</v>
      </c>
      <c r="F47" s="27">
        <f t="shared" si="11"/>
        <v>495518.67999999993</v>
      </c>
      <c r="G47" s="27">
        <f t="shared" si="11"/>
        <v>637259.93</v>
      </c>
      <c r="H47" s="27">
        <f t="shared" si="11"/>
        <v>546251.79</v>
      </c>
      <c r="I47" s="27">
        <f t="shared" si="11"/>
        <v>659137.85</v>
      </c>
      <c r="J47" s="27">
        <f t="shared" si="11"/>
        <v>165909.09</v>
      </c>
      <c r="K47" s="20">
        <f>SUM(B47:J47)</f>
        <v>4992774.2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637473.71</v>
      </c>
      <c r="C53" s="10">
        <f t="shared" si="13"/>
        <v>645779.11</v>
      </c>
      <c r="D53" s="10">
        <f t="shared" si="13"/>
        <v>795404.69</v>
      </c>
      <c r="E53" s="10">
        <f t="shared" si="13"/>
        <v>410039.36</v>
      </c>
      <c r="F53" s="10">
        <f t="shared" si="13"/>
        <v>495518.67</v>
      </c>
      <c r="G53" s="10">
        <f t="shared" si="13"/>
        <v>637259.93</v>
      </c>
      <c r="H53" s="10">
        <f t="shared" si="13"/>
        <v>546251.8</v>
      </c>
      <c r="I53" s="10">
        <f>SUM(I54:I66)</f>
        <v>659137.86</v>
      </c>
      <c r="J53" s="10">
        <f t="shared" si="13"/>
        <v>165909.08</v>
      </c>
      <c r="K53" s="5">
        <f>SUM(K54:K66)</f>
        <v>4992774.209999999</v>
      </c>
      <c r="L53" s="9"/>
    </row>
    <row r="54" spans="1:11" ht="16.5" customHeight="1">
      <c r="A54" s="7" t="s">
        <v>60</v>
      </c>
      <c r="B54" s="8">
        <v>556068.32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556068.32</v>
      </c>
    </row>
    <row r="55" spans="1:11" ht="16.5" customHeight="1">
      <c r="A55" s="7" t="s">
        <v>61</v>
      </c>
      <c r="B55" s="8">
        <v>81405.39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81405.39</v>
      </c>
    </row>
    <row r="56" spans="1:11" ht="16.5" customHeight="1">
      <c r="A56" s="7" t="s">
        <v>4</v>
      </c>
      <c r="B56" s="6">
        <v>0</v>
      </c>
      <c r="C56" s="8">
        <v>645779.11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645779.11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795404.69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795404.69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410039.36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410039.36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495518.67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495518.67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637259.93</v>
      </c>
      <c r="H60" s="6">
        <v>0</v>
      </c>
      <c r="I60" s="6">
        <v>0</v>
      </c>
      <c r="J60" s="6">
        <v>0</v>
      </c>
      <c r="K60" s="5">
        <f t="shared" si="14"/>
        <v>637259.93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546251.8</v>
      </c>
      <c r="I61" s="6">
        <v>0</v>
      </c>
      <c r="J61" s="6">
        <v>0</v>
      </c>
      <c r="K61" s="5">
        <f t="shared" si="14"/>
        <v>546251.8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232280.18</v>
      </c>
      <c r="J63" s="6">
        <v>0</v>
      </c>
      <c r="K63" s="5">
        <f t="shared" si="14"/>
        <v>232280.18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426857.68</v>
      </c>
      <c r="J64" s="6">
        <v>0</v>
      </c>
      <c r="K64" s="5">
        <f t="shared" si="14"/>
        <v>426857.68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165909.08</v>
      </c>
      <c r="K65" s="5">
        <f t="shared" si="14"/>
        <v>165909.08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2020-08-07T12:36:15Z</dcterms:modified>
  <cp:category/>
  <cp:version/>
  <cp:contentType/>
  <cp:contentStatus/>
</cp:coreProperties>
</file>