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<sst xmlns="http://schemas.openxmlformats.org/spreadsheetml/2006/main" count="83" uniqueCount="82">
  <si>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</si>
  <si>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</si>
  <si>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</si>
  <si>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</si>
  <si>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</si>
  <si>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</si>
  <si>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</si>
  <si>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</si>
  <si>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</si>
  <si>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</si>
  <si>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</si>
  <si>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</si>
  <si>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</si>
  <si>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</si>
  <si>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</si>
  <si>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</si>
  <si>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</si>
  <si>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</si>
  <si>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</si>
  <si>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</si>
  <si>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</si>
  <si>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</si>
  <si>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</si>
  <si>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</si>
  <si>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</si>
  <si>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</si>
  <si>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</si>
  <si>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</si>
  <si>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</si>
  <si>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</si>
  <si>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</si>
  <si>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</si>
  <si>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</si>
  <si>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</si>
  <si>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</si>
  <si>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</si>
  <si>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</si>
  <si>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</si>
  <si>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</si>
  <si>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</si>
  <si>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</si>
  <si>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</si>
  <si>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</si>
  <si>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</si>
  <si>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</si>
  <si>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</si>
  <si>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</si>
  <si>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</si>
  <si>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</si>
  <si>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</si>
  <si>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</si>
  <si>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</si>
  <si>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</si>
  <si>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</si>
  <si>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</si>
  <si>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</si>
  <si>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</si>
  <si>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</si>
  <si>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</si>
  <si>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</si>
  <si>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</si>
  <si>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</si>
  <si>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</si>
  <si>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</si>
  <si>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</si>
  <si>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</si>
  <si>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</si>
  <si>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</si>
  <si>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</si>
  <si>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</si>
  <si>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</si>
  <si>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</si>
  <si>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</si>
  <si>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</si>
  <si>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</si>
  <si>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24/08/20 - VENCIMENTO 31/08/20</t>
  </si>
  <si>
    <t>7.15. Consórcio KBPX</t>
  </si>
  <si>
    <t>5.3. Revisão de Remuneração pelo Transporte Coletivo ¹</t>
  </si>
  <si>
    <t>¹ Rede da madrugada jul/20.</t>
  </si>
  <si>
    <t xml:space="preserve"> Arla 32 jul/20.</t>
  </si>
  <si>
    <t xml:space="preserve"> Aposentados jun e jul/20.</t>
  </si>
  <si>
    <t>Remuneração guincho ago/20.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</si>
</sst>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53552</v>
      </c>
      <c r="C7" s="10">
        <f>C8+C11</f>
        <v>68541</v>
      </c>
      <c r="D7" s="10">
        <f aca="true" t="shared" si="0" ref="D7:K7">D8+D11</f>
        <v>186504</v>
      </c>
      <c r="E7" s="10">
        <f t="shared" si="0"/>
        <v>177804</v>
      </c>
      <c r="F7" s="10">
        <f t="shared" si="0"/>
        <v>181619</v>
      </c>
      <c r="G7" s="10">
        <f t="shared" si="0"/>
        <v>88806</v>
      </c>
      <c r="H7" s="10">
        <f t="shared" si="0"/>
        <v>40263</v>
      </c>
      <c r="I7" s="10">
        <f t="shared" si="0"/>
        <v>79867</v>
      </c>
      <c r="J7" s="10">
        <f t="shared" si="0"/>
        <v>55770</v>
      </c>
      <c r="K7" s="10">
        <f t="shared" si="0"/>
        <v>136384</v>
      </c>
      <c r="L7" s="10">
        <f>SUM(B7:K7)</f>
        <v>1069110</v>
      </c>
      <c r="M7" s="11"/>
    </row>
    <row r="8" spans="1:13" ht="17.25" customHeight="1">
      <c r="A8" s="12" t="s">
        <v>18</v>
      </c>
      <c r="B8" s="13">
        <f>B9+B10</f>
        <v>3922</v>
      </c>
      <c r="C8" s="13">
        <f aca="true" t="shared" si="1" ref="C8:K8">C9+C10</f>
        <v>5008</v>
      </c>
      <c r="D8" s="13">
        <f t="shared" si="1"/>
        <v>13588</v>
      </c>
      <c r="E8" s="13">
        <f t="shared" si="1"/>
        <v>12396</v>
      </c>
      <c r="F8" s="13">
        <f t="shared" si="1"/>
        <v>11639</v>
      </c>
      <c r="G8" s="13">
        <f t="shared" si="1"/>
        <v>6549</v>
      </c>
      <c r="H8" s="13">
        <f t="shared" si="1"/>
        <v>2468</v>
      </c>
      <c r="I8" s="13">
        <f t="shared" si="1"/>
        <v>3925</v>
      </c>
      <c r="J8" s="13">
        <f t="shared" si="1"/>
        <v>3209</v>
      </c>
      <c r="K8" s="13">
        <f t="shared" si="1"/>
        <v>8460</v>
      </c>
      <c r="L8" s="13">
        <f>SUM(B8:K8)</f>
        <v>71164</v>
      </c>
      <c r="M8"/>
    </row>
    <row r="9" spans="1:13" ht="17.25" customHeight="1">
      <c r="A9" s="14" t="s">
        <v>19</v>
      </c>
      <c r="B9" s="15">
        <v>3922</v>
      </c>
      <c r="C9" s="15">
        <v>5008</v>
      </c>
      <c r="D9" s="15">
        <v>13588</v>
      </c>
      <c r="E9" s="15">
        <v>12396</v>
      </c>
      <c r="F9" s="15">
        <v>11639</v>
      </c>
      <c r="G9" s="15">
        <v>6549</v>
      </c>
      <c r="H9" s="15">
        <v>2468</v>
      </c>
      <c r="I9" s="15">
        <v>3925</v>
      </c>
      <c r="J9" s="15">
        <v>3209</v>
      </c>
      <c r="K9" s="15">
        <v>8460</v>
      </c>
      <c r="L9" s="13">
        <f>SUM(B9:K9)</f>
        <v>71164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49630</v>
      </c>
      <c r="C11" s="15">
        <v>63533</v>
      </c>
      <c r="D11" s="15">
        <v>172916</v>
      </c>
      <c r="E11" s="15">
        <v>165408</v>
      </c>
      <c r="F11" s="15">
        <v>169980</v>
      </c>
      <c r="G11" s="15">
        <v>82257</v>
      </c>
      <c r="H11" s="15">
        <v>37795</v>
      </c>
      <c r="I11" s="15">
        <v>75942</v>
      </c>
      <c r="J11" s="15">
        <v>52561</v>
      </c>
      <c r="K11" s="15">
        <v>127924</v>
      </c>
      <c r="L11" s="13">
        <f>SUM(B11:K11)</f>
        <v>997946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1.563605655412395</v>
      </c>
      <c r="C15" s="22">
        <v>1.743711469275795</v>
      </c>
      <c r="D15" s="22">
        <v>1.80528926643057</v>
      </c>
      <c r="E15" s="22">
        <v>1.484356326211979</v>
      </c>
      <c r="F15" s="22">
        <v>1.588459619686633</v>
      </c>
      <c r="G15" s="22">
        <v>1.832647583132867</v>
      </c>
      <c r="H15" s="22">
        <v>1.827416540562793</v>
      </c>
      <c r="I15" s="22">
        <v>1.641588136015272</v>
      </c>
      <c r="J15" s="22">
        <v>1.878396564279671</v>
      </c>
      <c r="K15" s="22">
        <v>1.582627930528468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473862.07999999996</v>
      </c>
      <c r="C17" s="25">
        <f aca="true" t="shared" si="2" ref="C17:K17">C18+C19+C20+C21+C22+C23+C24</f>
        <v>364633.79</v>
      </c>
      <c r="D17" s="25">
        <f t="shared" si="2"/>
        <v>1225976.1099999999</v>
      </c>
      <c r="E17" s="25">
        <f t="shared" si="2"/>
        <v>973143.1100000001</v>
      </c>
      <c r="F17" s="25">
        <f t="shared" si="2"/>
        <v>949368.9899999999</v>
      </c>
      <c r="G17" s="25">
        <f t="shared" si="2"/>
        <v>591739.46</v>
      </c>
      <c r="H17" s="25">
        <f t="shared" si="2"/>
        <v>293888.24999999994</v>
      </c>
      <c r="I17" s="25">
        <f t="shared" si="2"/>
        <v>428224.81999999995</v>
      </c>
      <c r="J17" s="25">
        <f t="shared" si="2"/>
        <v>376511.83999999997</v>
      </c>
      <c r="K17" s="25">
        <f t="shared" si="2"/>
        <v>624909.8099999999</v>
      </c>
      <c r="L17" s="25">
        <f>L18+L19+L20+L21+L22+L23+L24</f>
        <v>6302258.26</v>
      </c>
      <c r="M17"/>
    </row>
    <row r="18" spans="1:13" ht="17.25" customHeight="1">
      <c r="A18" s="26" t="s">
        <v>24</v>
      </c>
      <c r="B18" s="33">
        <f aca="true" t="shared" si="3" ref="B18:K18">ROUND(B13*B7,2)</f>
        <v>308261.38</v>
      </c>
      <c r="C18" s="33">
        <f t="shared" si="3"/>
        <v>212586.77</v>
      </c>
      <c r="D18" s="33">
        <f t="shared" si="3"/>
        <v>688908.48</v>
      </c>
      <c r="E18" s="33">
        <f t="shared" si="3"/>
        <v>664204.62</v>
      </c>
      <c r="F18" s="33">
        <f t="shared" si="3"/>
        <v>600577.71</v>
      </c>
      <c r="G18" s="33">
        <f t="shared" si="3"/>
        <v>322694.36</v>
      </c>
      <c r="H18" s="33">
        <f t="shared" si="3"/>
        <v>161196.95</v>
      </c>
      <c r="I18" s="33">
        <f t="shared" si="3"/>
        <v>265581.74</v>
      </c>
      <c r="J18" s="33">
        <f t="shared" si="3"/>
        <v>199678.91</v>
      </c>
      <c r="K18" s="33">
        <f t="shared" si="3"/>
        <v>398691.35</v>
      </c>
      <c r="L18" s="33">
        <f aca="true" t="shared" si="4" ref="L18:L24">SUM(B18:K18)</f>
        <v>3822382.27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173737.86</v>
      </c>
      <c r="C19" s="33">
        <f t="shared" si="5"/>
        <v>158103.22</v>
      </c>
      <c r="D19" s="33">
        <f t="shared" si="5"/>
        <v>554770.6</v>
      </c>
      <c r="E19" s="33">
        <f t="shared" si="5"/>
        <v>321711.71</v>
      </c>
      <c r="F19" s="33">
        <f t="shared" si="5"/>
        <v>353415.73</v>
      </c>
      <c r="G19" s="33">
        <f t="shared" si="5"/>
        <v>268690.68</v>
      </c>
      <c r="H19" s="33">
        <f t="shared" si="5"/>
        <v>133377.02</v>
      </c>
      <c r="I19" s="33">
        <f t="shared" si="5"/>
        <v>170394.09</v>
      </c>
      <c r="J19" s="33">
        <f t="shared" si="5"/>
        <v>175397.27</v>
      </c>
      <c r="K19" s="33">
        <f t="shared" si="5"/>
        <v>232288.72</v>
      </c>
      <c r="L19" s="33">
        <f t="shared" si="4"/>
        <v>2541886.9</v>
      </c>
      <c r="M19"/>
    </row>
    <row r="20" spans="1:13" ht="17.25" customHeight="1">
      <c r="A20" s="27" t="s">
        <v>26</v>
      </c>
      <c r="B20" s="33">
        <v>1796.18</v>
      </c>
      <c r="C20" s="33">
        <v>4664.36</v>
      </c>
      <c r="D20" s="33">
        <v>17990.43</v>
      </c>
      <c r="E20" s="33">
        <v>16028.42</v>
      </c>
      <c r="F20" s="33">
        <v>23175.85</v>
      </c>
      <c r="G20" s="33">
        <v>16087.07</v>
      </c>
      <c r="H20" s="33">
        <v>6937.57</v>
      </c>
      <c r="I20" s="33">
        <v>4579.55</v>
      </c>
      <c r="J20" s="33">
        <v>9625.54</v>
      </c>
      <c r="K20" s="33">
        <v>13353.6</v>
      </c>
      <c r="L20" s="33">
        <f t="shared" si="4"/>
        <v>114238.57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9267.019999999999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-11257.2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-15732.65</v>
      </c>
      <c r="H24" s="33">
        <v>-8947.15</v>
      </c>
      <c r="I24" s="33">
        <v>-12330.56</v>
      </c>
      <c r="J24" s="33">
        <v>-10837.6</v>
      </c>
      <c r="K24" s="33">
        <v>-19423.86</v>
      </c>
      <c r="L24" s="33">
        <f t="shared" si="4"/>
        <v>-185516.5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96152.59999999999</v>
      </c>
      <c r="C27" s="33">
        <f t="shared" si="6"/>
        <v>92204.13</v>
      </c>
      <c r="D27" s="33">
        <f t="shared" si="6"/>
        <v>107706.59999999999</v>
      </c>
      <c r="E27" s="33">
        <f t="shared" si="6"/>
        <v>494469.8300000001</v>
      </c>
      <c r="F27" s="33">
        <f t="shared" si="6"/>
        <v>89290.10999999999</v>
      </c>
      <c r="G27" s="33">
        <f t="shared" si="6"/>
        <v>157725.41999999998</v>
      </c>
      <c r="H27" s="33">
        <f t="shared" si="6"/>
        <v>61832.8</v>
      </c>
      <c r="I27" s="33">
        <f t="shared" si="6"/>
        <v>34063</v>
      </c>
      <c r="J27" s="33">
        <f t="shared" si="6"/>
        <v>284904.08</v>
      </c>
      <c r="K27" s="33">
        <f t="shared" si="6"/>
        <v>262849.08</v>
      </c>
      <c r="L27" s="33">
        <f aca="true" t="shared" si="7" ref="L27:L33">SUM(B27:K27)</f>
        <v>1681197.6500000001</v>
      </c>
      <c r="M27"/>
    </row>
    <row r="28" spans="1:13" ht="18.75" customHeight="1">
      <c r="A28" s="27" t="s">
        <v>30</v>
      </c>
      <c r="B28" s="33">
        <f>B29+B30+B31+B32</f>
        <v>-17256.8</v>
      </c>
      <c r="C28" s="33">
        <f aca="true" t="shared" si="8" ref="C28:K28">C29+C30+C31+C32</f>
        <v>-22035.2</v>
      </c>
      <c r="D28" s="33">
        <f t="shared" si="8"/>
        <v>-59787.2</v>
      </c>
      <c r="E28" s="33">
        <f t="shared" si="8"/>
        <v>-54542.4</v>
      </c>
      <c r="F28" s="33">
        <f t="shared" si="8"/>
        <v>-51211.6</v>
      </c>
      <c r="G28" s="33">
        <f t="shared" si="8"/>
        <v>-28815.6</v>
      </c>
      <c r="H28" s="33">
        <f t="shared" si="8"/>
        <v>-10859.2</v>
      </c>
      <c r="I28" s="33">
        <f t="shared" si="8"/>
        <v>-24704.21</v>
      </c>
      <c r="J28" s="33">
        <f t="shared" si="8"/>
        <v>-14119.6</v>
      </c>
      <c r="K28" s="33">
        <f t="shared" si="8"/>
        <v>-37224</v>
      </c>
      <c r="L28" s="33">
        <f t="shared" si="7"/>
        <v>-320555.81</v>
      </c>
      <c r="M28"/>
    </row>
    <row r="29" spans="1:13" s="36" customFormat="1" ht="18.75" customHeight="1">
      <c r="A29" s="34" t="s">
        <v>57</v>
      </c>
      <c r="B29" s="33">
        <f>-ROUND((B9)*$E$3,2)</f>
        <v>-17256.8</v>
      </c>
      <c r="C29" s="33">
        <f aca="true" t="shared" si="9" ref="C29:K29">-ROUND((C9)*$E$3,2)</f>
        <v>-22035.2</v>
      </c>
      <c r="D29" s="33">
        <f t="shared" si="9"/>
        <v>-59787.2</v>
      </c>
      <c r="E29" s="33">
        <f t="shared" si="9"/>
        <v>-54542.4</v>
      </c>
      <c r="F29" s="33">
        <f t="shared" si="9"/>
        <v>-51211.6</v>
      </c>
      <c r="G29" s="33">
        <f t="shared" si="9"/>
        <v>-28815.6</v>
      </c>
      <c r="H29" s="33">
        <f t="shared" si="9"/>
        <v>-10859.2</v>
      </c>
      <c r="I29" s="33">
        <f t="shared" si="9"/>
        <v>-17270</v>
      </c>
      <c r="J29" s="33">
        <f t="shared" si="9"/>
        <v>-14119.6</v>
      </c>
      <c r="K29" s="33">
        <f t="shared" si="9"/>
        <v>-37224</v>
      </c>
      <c r="L29" s="33">
        <f t="shared" si="7"/>
        <v>-313121.60000000003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-7428.58</v>
      </c>
      <c r="J32" s="17">
        <v>0</v>
      </c>
      <c r="K32" s="17">
        <v>0</v>
      </c>
      <c r="L32" s="33">
        <f t="shared" si="7"/>
        <v>-7428.58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433000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-433000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152381.24</v>
      </c>
      <c r="C46" s="33">
        <v>114239.33</v>
      </c>
      <c r="D46" s="33">
        <v>167493.8</v>
      </c>
      <c r="E46" s="33">
        <v>557900.93</v>
      </c>
      <c r="F46" s="33">
        <v>140501.71</v>
      </c>
      <c r="G46" s="33">
        <v>186541.02</v>
      </c>
      <c r="H46" s="33">
        <v>87968.5</v>
      </c>
      <c r="I46" s="33">
        <v>58767.21</v>
      </c>
      <c r="J46" s="33">
        <v>299023.68</v>
      </c>
      <c r="K46" s="33">
        <v>300073.08</v>
      </c>
      <c r="L46" s="33">
        <f t="shared" si="11"/>
        <v>2064890.5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570014.6799999999</v>
      </c>
      <c r="C48" s="41">
        <f aca="true" t="shared" si="12" ref="C48:K48">IF(C17+C27+C40+C49&lt;0,0,C17+C27+C49)</f>
        <v>456837.92</v>
      </c>
      <c r="D48" s="41">
        <f t="shared" si="12"/>
        <v>1333682.71</v>
      </c>
      <c r="E48" s="41">
        <f t="shared" si="12"/>
        <v>1467612.9400000002</v>
      </c>
      <c r="F48" s="41">
        <f t="shared" si="12"/>
        <v>1038659.0999999999</v>
      </c>
      <c r="G48" s="41">
        <f t="shared" si="12"/>
        <v>749464.8799999999</v>
      </c>
      <c r="H48" s="41">
        <f t="shared" si="12"/>
        <v>355721.04999999993</v>
      </c>
      <c r="I48" s="41">
        <f t="shared" si="12"/>
        <v>462287.81999999995</v>
      </c>
      <c r="J48" s="41">
        <f t="shared" si="12"/>
        <v>661415.9199999999</v>
      </c>
      <c r="K48" s="41">
        <f t="shared" si="12"/>
        <v>887758.8899999999</v>
      </c>
      <c r="L48" s="42">
        <f>SUM(B48:K48)</f>
        <v>7983455.909999999</v>
      </c>
      <c r="M48" s="53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570014.67</v>
      </c>
      <c r="C54" s="41">
        <f aca="true" t="shared" si="14" ref="C54:J54">SUM(C55:C66)</f>
        <v>456837.91</v>
      </c>
      <c r="D54" s="41">
        <f t="shared" si="14"/>
        <v>1333682.71</v>
      </c>
      <c r="E54" s="41">
        <f t="shared" si="14"/>
        <v>1467612.95</v>
      </c>
      <c r="F54" s="41">
        <f t="shared" si="14"/>
        <v>1038659.1</v>
      </c>
      <c r="G54" s="41">
        <f t="shared" si="14"/>
        <v>749464.88</v>
      </c>
      <c r="H54" s="41">
        <f t="shared" si="14"/>
        <v>355721.05</v>
      </c>
      <c r="I54" s="41">
        <f>SUM(I55:I69)</f>
        <v>462287.81999999995</v>
      </c>
      <c r="J54" s="41">
        <f t="shared" si="14"/>
        <v>661415.9199999999</v>
      </c>
      <c r="K54" s="41">
        <f>SUM(K55:K68)</f>
        <v>887758.89</v>
      </c>
      <c r="L54" s="46">
        <f>SUM(B54:K54)</f>
        <v>7983455.899999999</v>
      </c>
      <c r="M54" s="40"/>
    </row>
    <row r="55" spans="1:13" ht="18.75" customHeight="1">
      <c r="A55" s="47" t="s">
        <v>50</v>
      </c>
      <c r="B55" s="48">
        <v>570014.67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570014.67</v>
      </c>
      <c r="M55" s="40"/>
    </row>
    <row r="56" spans="1:12" ht="18.75" customHeight="1">
      <c r="A56" s="47" t="s">
        <v>60</v>
      </c>
      <c r="B56" s="17">
        <v>0</v>
      </c>
      <c r="C56" s="48">
        <v>393975.6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393975.6</v>
      </c>
    </row>
    <row r="57" spans="1:12" ht="18.75" customHeight="1">
      <c r="A57" s="47" t="s">
        <v>61</v>
      </c>
      <c r="B57" s="17">
        <v>0</v>
      </c>
      <c r="C57" s="48">
        <v>62862.31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62862.31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1333682.71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1333682.71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1467612.95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1467612.95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1038659.1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1038659.1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749464.88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749464.88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355721.05</v>
      </c>
      <c r="I62" s="17">
        <v>0</v>
      </c>
      <c r="J62" s="17">
        <v>0</v>
      </c>
      <c r="K62" s="17">
        <v>0</v>
      </c>
      <c r="L62" s="46">
        <f t="shared" si="15"/>
        <v>355721.05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661415.9199999999</v>
      </c>
      <c r="K64" s="17">
        <v>0</v>
      </c>
      <c r="L64" s="46">
        <f t="shared" si="15"/>
        <v>661415.9199999999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424194.63</v>
      </c>
      <c r="L65" s="46">
        <f t="shared" si="15"/>
        <v>424194.63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463564.26</v>
      </c>
      <c r="L66" s="46">
        <f t="shared" si="15"/>
        <v>463564.26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462287.81999999995</v>
      </c>
      <c r="J69" s="52">
        <v>0</v>
      </c>
      <c r="K69" s="52">
        <v>0</v>
      </c>
      <c r="L69" s="51">
        <f>SUM(B69:K69)</f>
        <v>462287.81999999995</v>
      </c>
    </row>
    <row r="70" spans="1:12" ht="18" customHeight="1">
      <c r="A70" s="61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 t="s">
        <v>79</v>
      </c>
      <c r="I71"/>
      <c r="K71"/>
    </row>
    <row r="72" spans="1:11" ht="14.25">
      <c r="A72" s="61" t="s">
        <v>80</v>
      </c>
      <c r="J72"/>
      <c r="K72"/>
    </row>
    <row r="73" spans="1:11" ht="14.25">
      <c r="A73" s="61" t="s">
        <v>81</v>
      </c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2020-08-28T20:05:47Z</dcterms:modified>
  <cp:category/>
  <cp:version/>
  <cp:contentType/>
  <cp:contentStatus/>
</cp:coreProperties>
</file>