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<sst xmlns="http://schemas.openxmlformats.org/spreadsheetml/2006/main" count="80" uniqueCount="79">
  <si>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</si>
  <si>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</si>
  <si>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</si>
  <si>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</si>
  <si>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</si>
  <si>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</si>
  <si>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</si>
  <si>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</si>
  <si>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</si>
  <si>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</si>
  <si>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</si>
  <si>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</si>
  <si>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</si>
  <si>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</si>
  <si>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</si>
  <si>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</si>
  <si>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</si>
  <si>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</si>
  <si>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</si>
  <si>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</si>
  <si>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</si>
  <si>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</si>
  <si>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</si>
  <si>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</si>
  <si>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</si>
  <si>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</si>
  <si>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</si>
  <si>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</si>
  <si>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</si>
  <si>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</si>
  <si>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</si>
  <si>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</si>
  <si>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</si>
  <si>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</si>
  <si>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</si>
  <si>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</si>
  <si>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</si>
  <si>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</si>
  <si>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</si>
  <si>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</si>
  <si>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</si>
  <si>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</si>
  <si>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</si>
  <si>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</si>
  <si>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</si>
  <si>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</si>
  <si>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</si>
  <si>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</si>
  <si>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</si>
  <si>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</si>
  <si>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</si>
  <si>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</si>
  <si>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</si>
  <si>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</si>
  <si>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</si>
  <si>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</si>
  <si>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</si>
  <si>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</si>
  <si>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</si>
  <si>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</si>
  <si>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</si>
  <si>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</si>
  <si>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</si>
  <si>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</si>
  <si>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</si>
  <si>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</si>
  <si>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</si>
  <si>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</si>
  <si>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</si>
  <si>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</si>
  <si>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</si>
  <si>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</si>
  <si>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</si>
  <si>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</si>
  <si>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</si>
  <si>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18/08/20 - VENCIMENTO 25/08/20</t>
  </si>
  <si>
    <t>7.15. Consórcio KBPX</t>
  </si>
  <si>
    <t>5.3. Revisão de Remuneração pelo Transporte Coletivo ¹</t>
  </si>
  <si>
    <t>¹ Energia para tração de jun e jul/20.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</si>
</sst>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47355</v>
      </c>
      <c r="C7" s="10">
        <f>C8+C11</f>
        <v>65144</v>
      </c>
      <c r="D7" s="10">
        <f aca="true" t="shared" si="0" ref="D7:K7">D8+D11</f>
        <v>176438</v>
      </c>
      <c r="E7" s="10">
        <f t="shared" si="0"/>
        <v>166078</v>
      </c>
      <c r="F7" s="10">
        <f t="shared" si="0"/>
        <v>171914</v>
      </c>
      <c r="G7" s="10">
        <f t="shared" si="0"/>
        <v>86105</v>
      </c>
      <c r="H7" s="10">
        <f t="shared" si="0"/>
        <v>38526</v>
      </c>
      <c r="I7" s="10">
        <f t="shared" si="0"/>
        <v>78061</v>
      </c>
      <c r="J7" s="10">
        <f t="shared" si="0"/>
        <v>54912</v>
      </c>
      <c r="K7" s="10">
        <f t="shared" si="0"/>
        <v>129758</v>
      </c>
      <c r="L7" s="10">
        <f>SUM(B7:K7)</f>
        <v>1014291</v>
      </c>
      <c r="M7" s="11"/>
    </row>
    <row r="8" spans="1:13" ht="17.25" customHeight="1">
      <c r="A8" s="12" t="s">
        <v>18</v>
      </c>
      <c r="B8" s="13">
        <f>B9+B10</f>
        <v>3099</v>
      </c>
      <c r="C8" s="13">
        <f aca="true" t="shared" si="1" ref="C8:K8">C9+C10</f>
        <v>4289</v>
      </c>
      <c r="D8" s="13">
        <f t="shared" si="1"/>
        <v>11579</v>
      </c>
      <c r="E8" s="13">
        <f t="shared" si="1"/>
        <v>10304</v>
      </c>
      <c r="F8" s="13">
        <f t="shared" si="1"/>
        <v>9464</v>
      </c>
      <c r="G8" s="13">
        <f t="shared" si="1"/>
        <v>5590</v>
      </c>
      <c r="H8" s="13">
        <f t="shared" si="1"/>
        <v>2247</v>
      </c>
      <c r="I8" s="13">
        <f t="shared" si="1"/>
        <v>3344</v>
      </c>
      <c r="J8" s="13">
        <f t="shared" si="1"/>
        <v>2718</v>
      </c>
      <c r="K8" s="13">
        <f t="shared" si="1"/>
        <v>7185</v>
      </c>
      <c r="L8" s="13">
        <f>SUM(B8:K8)</f>
        <v>59819</v>
      </c>
      <c r="M8"/>
    </row>
    <row r="9" spans="1:13" ht="17.25" customHeight="1">
      <c r="A9" s="14" t="s">
        <v>19</v>
      </c>
      <c r="B9" s="15">
        <v>3099</v>
      </c>
      <c r="C9" s="15">
        <v>4289</v>
      </c>
      <c r="D9" s="15">
        <v>11579</v>
      </c>
      <c r="E9" s="15">
        <v>10304</v>
      </c>
      <c r="F9" s="15">
        <v>9464</v>
      </c>
      <c r="G9" s="15">
        <v>5590</v>
      </c>
      <c r="H9" s="15">
        <v>2247</v>
      </c>
      <c r="I9" s="15">
        <v>3344</v>
      </c>
      <c r="J9" s="15">
        <v>2718</v>
      </c>
      <c r="K9" s="15">
        <v>7185</v>
      </c>
      <c r="L9" s="13">
        <f>SUM(B9:K9)</f>
        <v>59819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44256</v>
      </c>
      <c r="C11" s="15">
        <v>60855</v>
      </c>
      <c r="D11" s="15">
        <v>164859</v>
      </c>
      <c r="E11" s="15">
        <v>155774</v>
      </c>
      <c r="F11" s="15">
        <v>162450</v>
      </c>
      <c r="G11" s="15">
        <v>80515</v>
      </c>
      <c r="H11" s="15">
        <v>36279</v>
      </c>
      <c r="I11" s="15">
        <v>74717</v>
      </c>
      <c r="J11" s="15">
        <v>52194</v>
      </c>
      <c r="K11" s="15">
        <v>122573</v>
      </c>
      <c r="L11" s="13">
        <f>SUM(B11:K11)</f>
        <v>954472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1.296866154553396</v>
      </c>
      <c r="C15" s="22">
        <v>1.811754881563668</v>
      </c>
      <c r="D15" s="22">
        <v>1.87956457077166</v>
      </c>
      <c r="E15" s="22">
        <v>1.565305654702133</v>
      </c>
      <c r="F15" s="22">
        <v>1.655256995826831</v>
      </c>
      <c r="G15" s="22">
        <v>1.757878691630768</v>
      </c>
      <c r="H15" s="22">
        <v>1.903429329916433</v>
      </c>
      <c r="I15" s="22">
        <v>1.662692997296643</v>
      </c>
      <c r="J15" s="22">
        <v>1.893295093762309</v>
      </c>
      <c r="K15" s="22">
        <v>1.633322651207242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348124.63</v>
      </c>
      <c r="C17" s="25">
        <f aca="true" t="shared" si="2" ref="C17:K17">C18+C19+C20+C21+C22+C23+C24</f>
        <v>360264.44</v>
      </c>
      <c r="D17" s="25">
        <f t="shared" si="2"/>
        <v>1204332.0299999998</v>
      </c>
      <c r="E17" s="25">
        <f t="shared" si="2"/>
        <v>958725.57</v>
      </c>
      <c r="F17" s="25">
        <f t="shared" si="2"/>
        <v>936818.2499999999</v>
      </c>
      <c r="G17" s="25">
        <f t="shared" si="2"/>
        <v>548020.2000000001</v>
      </c>
      <c r="H17" s="25">
        <f t="shared" si="2"/>
        <v>292946.73999999993</v>
      </c>
      <c r="I17" s="25">
        <f t="shared" si="2"/>
        <v>423674.98</v>
      </c>
      <c r="J17" s="25">
        <f t="shared" si="2"/>
        <v>373543.37000000005</v>
      </c>
      <c r="K17" s="25">
        <f t="shared" si="2"/>
        <v>613517.12</v>
      </c>
      <c r="L17" s="25">
        <f>L18+L19+L20+L21+L22+L23+L24</f>
        <v>6059967.329999999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272589.59</v>
      </c>
      <c r="C18" s="33">
        <f t="shared" si="3"/>
        <v>202050.63</v>
      </c>
      <c r="D18" s="33">
        <f t="shared" si="3"/>
        <v>651726.68</v>
      </c>
      <c r="E18" s="33">
        <f t="shared" si="3"/>
        <v>620400.98</v>
      </c>
      <c r="F18" s="33">
        <f t="shared" si="3"/>
        <v>568485.22</v>
      </c>
      <c r="G18" s="33">
        <f t="shared" si="3"/>
        <v>312879.74</v>
      </c>
      <c r="H18" s="33">
        <f t="shared" si="3"/>
        <v>154242.69</v>
      </c>
      <c r="I18" s="33">
        <f t="shared" si="3"/>
        <v>259576.24</v>
      </c>
      <c r="J18" s="33">
        <f t="shared" si="3"/>
        <v>196606.92</v>
      </c>
      <c r="K18" s="33">
        <f t="shared" si="3"/>
        <v>379321.56</v>
      </c>
      <c r="L18" s="33">
        <f aca="true" t="shared" si="4" ref="L18:L24">SUM(B18:K18)</f>
        <v>3617880.2499999995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80922.62</v>
      </c>
      <c r="C19" s="33">
        <f t="shared" si="5"/>
        <v>164015.59</v>
      </c>
      <c r="D19" s="33">
        <f t="shared" si="5"/>
        <v>573235.7</v>
      </c>
      <c r="E19" s="33">
        <f t="shared" si="5"/>
        <v>350716.18</v>
      </c>
      <c r="F19" s="33">
        <f t="shared" si="5"/>
        <v>372503.92</v>
      </c>
      <c r="G19" s="33">
        <f t="shared" si="5"/>
        <v>237124.89</v>
      </c>
      <c r="H19" s="33">
        <f t="shared" si="5"/>
        <v>139347.37</v>
      </c>
      <c r="I19" s="33">
        <f t="shared" si="5"/>
        <v>172019.36</v>
      </c>
      <c r="J19" s="33">
        <f t="shared" si="5"/>
        <v>175628</v>
      </c>
      <c r="K19" s="33">
        <f t="shared" si="5"/>
        <v>240232.94</v>
      </c>
      <c r="L19" s="33">
        <f t="shared" si="4"/>
        <v>2505746.57</v>
      </c>
      <c r="M19"/>
    </row>
    <row r="20" spans="1:13" ht="17.25" customHeight="1">
      <c r="A20" s="27" t="s">
        <v>26</v>
      </c>
      <c r="B20" s="33">
        <v>1711.38</v>
      </c>
      <c r="C20" s="33">
        <v>4918.78</v>
      </c>
      <c r="D20" s="33">
        <v>17710.77</v>
      </c>
      <c r="E20" s="33">
        <v>16410.05</v>
      </c>
      <c r="F20" s="33">
        <v>23629.41</v>
      </c>
      <c r="G20" s="33">
        <v>13179.52</v>
      </c>
      <c r="H20" s="33">
        <v>6979.97</v>
      </c>
      <c r="I20" s="33">
        <v>4409.94</v>
      </c>
      <c r="J20" s="33">
        <v>9498.33</v>
      </c>
      <c r="K20" s="33">
        <v>13246.74</v>
      </c>
      <c r="L20" s="33">
        <f t="shared" si="4"/>
        <v>111694.89000000001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-8422.82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-15163.95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-181973.68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-456819.9</v>
      </c>
      <c r="C27" s="33">
        <f t="shared" si="6"/>
        <v>-18871.6</v>
      </c>
      <c r="D27" s="33">
        <f t="shared" si="6"/>
        <v>-50947.6</v>
      </c>
      <c r="E27" s="33">
        <f t="shared" si="6"/>
        <v>-54226.3</v>
      </c>
      <c r="F27" s="33">
        <f t="shared" si="6"/>
        <v>-41641.6</v>
      </c>
      <c r="G27" s="33">
        <f t="shared" si="6"/>
        <v>351404</v>
      </c>
      <c r="H27" s="33">
        <f t="shared" si="6"/>
        <v>-25163.3</v>
      </c>
      <c r="I27" s="33">
        <f t="shared" si="6"/>
        <v>-32805.96</v>
      </c>
      <c r="J27" s="33">
        <f t="shared" si="6"/>
        <v>-11959.2</v>
      </c>
      <c r="K27" s="33">
        <f t="shared" si="6"/>
        <v>-31614</v>
      </c>
      <c r="L27" s="33">
        <f aca="true" t="shared" si="7" ref="L27:L33">SUM(B27:K27)</f>
        <v>-372645.46</v>
      </c>
      <c r="M27"/>
    </row>
    <row r="28" spans="1:13" ht="18.75" customHeight="1">
      <c r="A28" s="27" t="s">
        <v>30</v>
      </c>
      <c r="B28" s="33">
        <f>B29+B30+B31+B32</f>
        <v>-13635.6</v>
      </c>
      <c r="C28" s="33">
        <f aca="true" t="shared" si="8" ref="C28:K28">C29+C30+C31+C32</f>
        <v>-18871.6</v>
      </c>
      <c r="D28" s="33">
        <f t="shared" si="8"/>
        <v>-50947.6</v>
      </c>
      <c r="E28" s="33">
        <f t="shared" si="8"/>
        <v>-45337.6</v>
      </c>
      <c r="F28" s="33">
        <f t="shared" si="8"/>
        <v>-41641.6</v>
      </c>
      <c r="G28" s="33">
        <f t="shared" si="8"/>
        <v>-24596</v>
      </c>
      <c r="H28" s="33">
        <f t="shared" si="8"/>
        <v>-9886.8</v>
      </c>
      <c r="I28" s="33">
        <f t="shared" si="8"/>
        <v>-32805.96</v>
      </c>
      <c r="J28" s="33">
        <f t="shared" si="8"/>
        <v>-11959.2</v>
      </c>
      <c r="K28" s="33">
        <f t="shared" si="8"/>
        <v>-31614</v>
      </c>
      <c r="L28" s="33">
        <f t="shared" si="7"/>
        <v>-281295.95999999996</v>
      </c>
      <c r="M28"/>
    </row>
    <row r="29" spans="1:13" s="36" customFormat="1" ht="18.75" customHeight="1">
      <c r="A29" s="34" t="s">
        <v>57</v>
      </c>
      <c r="B29" s="33">
        <f>-ROUND((B9)*$E$3,2)</f>
        <v>-13635.6</v>
      </c>
      <c r="C29" s="33">
        <f aca="true" t="shared" si="9" ref="C29:K29">-ROUND((C9)*$E$3,2)</f>
        <v>-18871.6</v>
      </c>
      <c r="D29" s="33">
        <f t="shared" si="9"/>
        <v>-50947.6</v>
      </c>
      <c r="E29" s="33">
        <f t="shared" si="9"/>
        <v>-45337.6</v>
      </c>
      <c r="F29" s="33">
        <f t="shared" si="9"/>
        <v>-41641.6</v>
      </c>
      <c r="G29" s="33">
        <f t="shared" si="9"/>
        <v>-24596</v>
      </c>
      <c r="H29" s="33">
        <f t="shared" si="9"/>
        <v>-9886.8</v>
      </c>
      <c r="I29" s="33">
        <f t="shared" si="9"/>
        <v>-14713.6</v>
      </c>
      <c r="J29" s="33">
        <f t="shared" si="9"/>
        <v>-11959.2</v>
      </c>
      <c r="K29" s="33">
        <f t="shared" si="9"/>
        <v>-31614</v>
      </c>
      <c r="L29" s="33">
        <f t="shared" si="7"/>
        <v>-263203.6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-18081.1</v>
      </c>
      <c r="J32" s="17">
        <v>0</v>
      </c>
      <c r="K32" s="17">
        <v>0</v>
      </c>
      <c r="L32" s="33">
        <f t="shared" si="7"/>
        <v>-18081.1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376000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312862.96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809000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809000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-404212.46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>SUM(B46:K46)</f>
        <v>-404212.46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0</v>
      </c>
      <c r="C48" s="41">
        <f aca="true" t="shared" si="12" ref="C48:K48">IF(C17+C27+C40+C49&lt;0,0,C17+C27+C49)</f>
        <v>341392.84</v>
      </c>
      <c r="D48" s="41">
        <f t="shared" si="12"/>
        <v>1153384.4299999997</v>
      </c>
      <c r="E48" s="41">
        <f t="shared" si="12"/>
        <v>904499.2699999999</v>
      </c>
      <c r="F48" s="41">
        <f t="shared" si="12"/>
        <v>895176.6499999999</v>
      </c>
      <c r="G48" s="41">
        <f t="shared" si="12"/>
        <v>899424.2000000001</v>
      </c>
      <c r="H48" s="41">
        <f t="shared" si="12"/>
        <v>267783.43999999994</v>
      </c>
      <c r="I48" s="41">
        <f t="shared" si="12"/>
        <v>390869.01999999996</v>
      </c>
      <c r="J48" s="41">
        <f t="shared" si="12"/>
        <v>361584.17000000004</v>
      </c>
      <c r="K48" s="41">
        <f t="shared" si="12"/>
        <v>581903.12</v>
      </c>
      <c r="L48" s="42">
        <f>SUM(B48:K48)</f>
        <v>5796017.14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-108695.27000000002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0</v>
      </c>
      <c r="C54" s="41">
        <f aca="true" t="shared" si="14" ref="C54:J54">SUM(C55:C66)</f>
        <v>341392.83999999997</v>
      </c>
      <c r="D54" s="41">
        <f t="shared" si="14"/>
        <v>1153384.44</v>
      </c>
      <c r="E54" s="41">
        <f t="shared" si="14"/>
        <v>904499.27</v>
      </c>
      <c r="F54" s="41">
        <f t="shared" si="14"/>
        <v>895176.64</v>
      </c>
      <c r="G54" s="41">
        <f t="shared" si="14"/>
        <v>899424.2</v>
      </c>
      <c r="H54" s="41">
        <f t="shared" si="14"/>
        <v>267783.45</v>
      </c>
      <c r="I54" s="41">
        <f>SUM(I55:I69)</f>
        <v>390869.01999999996</v>
      </c>
      <c r="J54" s="41">
        <f t="shared" si="14"/>
        <v>361584.17000000004</v>
      </c>
      <c r="K54" s="41">
        <f>SUM(K55:K68)</f>
        <v>581903.12</v>
      </c>
      <c r="L54" s="46">
        <f>SUM(B54:K54)</f>
        <v>5796017.149999999</v>
      </c>
      <c r="M54" s="40"/>
    </row>
    <row r="55" spans="1:13" ht="18.75" customHeight="1">
      <c r="A55" s="47" t="s">
        <v>50</v>
      </c>
      <c r="B55" s="4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0</v>
      </c>
      <c r="M55" s="40"/>
    </row>
    <row r="56" spans="1:12" ht="18.75" customHeight="1">
      <c r="A56" s="47" t="s">
        <v>60</v>
      </c>
      <c r="B56" s="17">
        <v>0</v>
      </c>
      <c r="C56" s="33">
        <v>298274.92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298274.92</v>
      </c>
    </row>
    <row r="57" spans="1:12" ht="18.75" customHeight="1">
      <c r="A57" s="47" t="s">
        <v>61</v>
      </c>
      <c r="B57" s="17">
        <v>0</v>
      </c>
      <c r="C57" s="48">
        <v>43117.92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43117.92</v>
      </c>
    </row>
    <row r="58" spans="1:12" ht="18.75" customHeight="1">
      <c r="A58" s="47" t="s">
        <v>51</v>
      </c>
      <c r="B58" s="17">
        <v>0</v>
      </c>
      <c r="C58" s="17">
        <v>0</v>
      </c>
      <c r="D58" s="33">
        <v>1153384.44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1153384.44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33">
        <v>904499.27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904499.27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33">
        <v>895176.64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895176.64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899424.2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899424.2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267783.45</v>
      </c>
      <c r="I62" s="17">
        <v>0</v>
      </c>
      <c r="J62" s="17">
        <v>0</v>
      </c>
      <c r="K62" s="17">
        <v>0</v>
      </c>
      <c r="L62" s="46">
        <f t="shared" si="15"/>
        <v>267783.45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33">
        <v>361584.17000000004</v>
      </c>
      <c r="K64" s="17">
        <v>0</v>
      </c>
      <c r="L64" s="46">
        <f t="shared" si="15"/>
        <v>361584.17000000004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324934.7</v>
      </c>
      <c r="L65" s="46">
        <f t="shared" si="15"/>
        <v>324934.7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256968.42</v>
      </c>
      <c r="L66" s="46">
        <f t="shared" si="15"/>
        <v>256968.42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390869.01999999996</v>
      </c>
      <c r="J69" s="53">
        <v>0</v>
      </c>
      <c r="K69" s="53">
        <v>0</v>
      </c>
      <c r="L69" s="51">
        <f>SUM(B69:K69)</f>
        <v>390869.01999999996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2020-08-24T19:58:52Z</dcterms:modified>
  <cp:category/>
  <cp:version/>
  <cp:contentType/>
  <cp:contentStatus/>
</cp:coreProperties>
</file>