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<sst xmlns="http://schemas.openxmlformats.org/spreadsheetml/2006/main" count="73" uniqueCount="72">
  <si>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</si>
  <si>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</si>
  <si>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</si>
  <si>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</si>
  <si>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</si>
  <si>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</si>
  <si>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</si>
  <si>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</si>
  <si>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</si>
  <si>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</si>
  <si>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</si>
  <si>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</si>
  <si>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</si>
  <si>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</si>
  <si>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</si>
  <si>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</si>
  <si>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</si>
  <si>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</si>
  <si>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</si>
  <si>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</si>
  <si>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</si>
  <si>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</si>
  <si>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</si>
  <si>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</si>
  <si>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</si>
  <si>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</si>
  <si>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</si>
  <si>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</si>
  <si>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</si>
  <si>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</si>
  <si>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</si>
  <si>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</si>
  <si>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</si>
  <si>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</si>
  <si>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</si>
  <si>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</si>
  <si>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</si>
  <si>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</si>
  <si>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</si>
  <si>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</si>
  <si>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</si>
  <si>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</si>
  <si>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</si>
  <si>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</si>
  <si>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</si>
  <si>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</si>
  <si>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</si>
  <si>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</si>
  <si>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</si>
  <si>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</si>
  <si>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</si>
  <si>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</si>
  <si>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</si>
  <si>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</si>
  <si>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</si>
  <si>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</si>
  <si>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</si>
  <si>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</si>
  <si>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</si>
  <si>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</si>
  <si>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</si>
  <si>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</si>
  <si>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</si>
  <si>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</si>
  <si>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</si>
  <si>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</si>
  <si>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</si>
  <si>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</si>
  <si>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</si>
  <si>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24/04/20 - VENCIMENTO 04/05/20</t>
  </si>
  <si>
    <t>5.3. Revisão de Remuneração pelo Transporte Coletivo ¹</t>
  </si>
  <si>
    <t>¹ Frota parada de 14 a 20/04/20.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</si>
</sst>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121325</v>
      </c>
      <c r="C7" s="47">
        <f t="shared" si="0"/>
        <v>94943</v>
      </c>
      <c r="D7" s="47">
        <f t="shared" si="0"/>
        <v>146103</v>
      </c>
      <c r="E7" s="47">
        <f t="shared" si="0"/>
        <v>76481</v>
      </c>
      <c r="F7" s="47">
        <f t="shared" si="0"/>
        <v>88782</v>
      </c>
      <c r="G7" s="47">
        <f t="shared" si="0"/>
        <v>104540</v>
      </c>
      <c r="H7" s="47">
        <f t="shared" si="0"/>
        <v>112460</v>
      </c>
      <c r="I7" s="47">
        <f t="shared" si="0"/>
        <v>145145</v>
      </c>
      <c r="J7" s="47">
        <f t="shared" si="0"/>
        <v>32894</v>
      </c>
      <c r="K7" s="47">
        <f t="shared" si="0"/>
        <v>922673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7712</v>
      </c>
      <c r="C8" s="45">
        <f t="shared" si="1"/>
        <v>6047</v>
      </c>
      <c r="D8" s="45">
        <f t="shared" si="1"/>
        <v>8303</v>
      </c>
      <c r="E8" s="45">
        <f t="shared" si="1"/>
        <v>4700</v>
      </c>
      <c r="F8" s="45">
        <f t="shared" si="1"/>
        <v>6236</v>
      </c>
      <c r="G8" s="45">
        <f t="shared" si="1"/>
        <v>4024</v>
      </c>
      <c r="H8" s="45">
        <f t="shared" si="1"/>
        <v>3742</v>
      </c>
      <c r="I8" s="45">
        <f t="shared" si="1"/>
        <v>7498</v>
      </c>
      <c r="J8" s="45">
        <f t="shared" si="1"/>
        <v>854</v>
      </c>
      <c r="K8" s="38">
        <f>SUM(B8:J8)</f>
        <v>49116</v>
      </c>
      <c r="L8"/>
      <c r="M8"/>
      <c r="N8"/>
    </row>
    <row r="9" spans="1:14" ht="16.5" customHeight="1">
      <c r="A9" s="22" t="s">
        <v>35</v>
      </c>
      <c r="B9" s="45">
        <v>7710</v>
      </c>
      <c r="C9" s="45">
        <v>6047</v>
      </c>
      <c r="D9" s="45">
        <v>8303</v>
      </c>
      <c r="E9" s="45">
        <v>4694</v>
      </c>
      <c r="F9" s="45">
        <v>6233</v>
      </c>
      <c r="G9" s="45">
        <v>4024</v>
      </c>
      <c r="H9" s="45">
        <v>3742</v>
      </c>
      <c r="I9" s="45">
        <v>7492</v>
      </c>
      <c r="J9" s="45">
        <v>854</v>
      </c>
      <c r="K9" s="38">
        <f>SUM(B9:J9)</f>
        <v>49099</v>
      </c>
      <c r="L9"/>
      <c r="M9"/>
      <c r="N9"/>
    </row>
    <row r="10" spans="1:14" ht="16.5" customHeight="1">
      <c r="A10" s="22" t="s">
        <v>34</v>
      </c>
      <c r="B10" s="45">
        <v>2</v>
      </c>
      <c r="C10" s="45">
        <v>0</v>
      </c>
      <c r="D10" s="45">
        <v>0</v>
      </c>
      <c r="E10" s="45">
        <v>6</v>
      </c>
      <c r="F10" s="45">
        <v>3</v>
      </c>
      <c r="G10" s="45">
        <v>0</v>
      </c>
      <c r="H10" s="45">
        <v>0</v>
      </c>
      <c r="I10" s="45">
        <v>6</v>
      </c>
      <c r="J10" s="45">
        <v>0</v>
      </c>
      <c r="K10" s="38">
        <f>SUM(B10:J10)</f>
        <v>17</v>
      </c>
      <c r="L10"/>
      <c r="M10"/>
      <c r="N10"/>
    </row>
    <row r="11" spans="1:14" ht="16.5" customHeight="1">
      <c r="A11" s="44" t="s">
        <v>33</v>
      </c>
      <c r="B11" s="43">
        <v>113613</v>
      </c>
      <c r="C11" s="43">
        <v>88896</v>
      </c>
      <c r="D11" s="43">
        <v>137800</v>
      </c>
      <c r="E11" s="43">
        <v>71781</v>
      </c>
      <c r="F11" s="43">
        <v>82546</v>
      </c>
      <c r="G11" s="43">
        <v>100516</v>
      </c>
      <c r="H11" s="43">
        <v>108718</v>
      </c>
      <c r="I11" s="43">
        <v>137647</v>
      </c>
      <c r="J11" s="43">
        <v>32040</v>
      </c>
      <c r="K11" s="38">
        <f>SUM(B11:J11)</f>
        <v>873557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1.42819863074171</v>
      </c>
      <c r="C15" s="39">
        <v>1.834487858298968</v>
      </c>
      <c r="D15" s="39">
        <v>1.369444140941211</v>
      </c>
      <c r="E15" s="39">
        <v>1.911261802669527</v>
      </c>
      <c r="F15" s="39">
        <v>1.634200603938977</v>
      </c>
      <c r="G15" s="39">
        <v>1.791969640464178</v>
      </c>
      <c r="H15" s="39">
        <v>1.609470377801196</v>
      </c>
      <c r="I15" s="39">
        <v>1.577442879342085</v>
      </c>
      <c r="J15" s="39">
        <v>1.646199106297646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30</v>
      </c>
      <c r="B17" s="36">
        <f aca="true" t="shared" si="2" ref="B17:J17">B18+B19+B20+B21+B22</f>
        <v>628415.46</v>
      </c>
      <c r="C17" s="36">
        <f t="shared" si="2"/>
        <v>678707.24</v>
      </c>
      <c r="D17" s="36">
        <f t="shared" si="2"/>
        <v>852427.11</v>
      </c>
      <c r="E17" s="36">
        <f t="shared" si="2"/>
        <v>553745.64</v>
      </c>
      <c r="F17" s="36">
        <f t="shared" si="2"/>
        <v>576844.93</v>
      </c>
      <c r="G17" s="36">
        <f t="shared" si="2"/>
        <v>737445.28</v>
      </c>
      <c r="H17" s="36">
        <f t="shared" si="2"/>
        <v>577433.76</v>
      </c>
      <c r="I17" s="36">
        <f t="shared" si="2"/>
        <v>767411.23</v>
      </c>
      <c r="J17" s="36">
        <f t="shared" si="2"/>
        <v>201818.32</v>
      </c>
      <c r="K17" s="36">
        <f aca="true" t="shared" si="3" ref="K17:K22">SUM(B17:J17)</f>
        <v>5574248.970000001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412602.06</v>
      </c>
      <c r="C18" s="30">
        <f t="shared" si="4"/>
        <v>354431.71</v>
      </c>
      <c r="D18" s="30">
        <f t="shared" si="4"/>
        <v>604179.74</v>
      </c>
      <c r="E18" s="30">
        <f t="shared" si="4"/>
        <v>275346.9</v>
      </c>
      <c r="F18" s="30">
        <f t="shared" si="4"/>
        <v>338019.71</v>
      </c>
      <c r="G18" s="30">
        <f t="shared" si="4"/>
        <v>402426.73</v>
      </c>
      <c r="H18" s="30">
        <f t="shared" si="4"/>
        <v>345094.76</v>
      </c>
      <c r="I18" s="30">
        <f t="shared" si="4"/>
        <v>449601.15</v>
      </c>
      <c r="J18" s="30">
        <f t="shared" si="4"/>
        <v>115441.49</v>
      </c>
      <c r="K18" s="30">
        <f t="shared" si="3"/>
        <v>3297144.2500000005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176675.64</v>
      </c>
      <c r="C19" s="30">
        <f t="shared" si="5"/>
        <v>295768.96</v>
      </c>
      <c r="D19" s="30">
        <f t="shared" si="5"/>
        <v>223210.67</v>
      </c>
      <c r="E19" s="30">
        <f t="shared" si="5"/>
        <v>250913.11</v>
      </c>
      <c r="F19" s="30">
        <f t="shared" si="5"/>
        <v>214372.3</v>
      </c>
      <c r="G19" s="30">
        <f t="shared" si="5"/>
        <v>318709.75</v>
      </c>
      <c r="H19" s="30">
        <f t="shared" si="5"/>
        <v>210325.03</v>
      </c>
      <c r="I19" s="30">
        <f t="shared" si="5"/>
        <v>259618.98</v>
      </c>
      <c r="J19" s="30">
        <f t="shared" si="5"/>
        <v>74598.19</v>
      </c>
      <c r="K19" s="30">
        <f t="shared" si="3"/>
        <v>2024192.63</v>
      </c>
      <c r="L19"/>
      <c r="M19"/>
      <c r="N19"/>
    </row>
    <row r="20" spans="1:14" ht="16.5" customHeight="1">
      <c r="A20" s="18" t="s">
        <v>27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25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24</v>
      </c>
      <c r="B25" s="30">
        <f aca="true" t="shared" si="6" ref="B25:J25">+B26+B31+B43</f>
        <v>1329293.86</v>
      </c>
      <c r="C25" s="30">
        <f t="shared" si="6"/>
        <v>959964.7</v>
      </c>
      <c r="D25" s="30">
        <f t="shared" si="6"/>
        <v>1132680.28</v>
      </c>
      <c r="E25" s="30">
        <f t="shared" si="6"/>
        <v>670537.78</v>
      </c>
      <c r="F25" s="30">
        <f t="shared" si="6"/>
        <v>413550.8</v>
      </c>
      <c r="G25" s="30">
        <f t="shared" si="6"/>
        <v>503263.89</v>
      </c>
      <c r="H25" s="30">
        <f t="shared" si="6"/>
        <v>681109.59</v>
      </c>
      <c r="I25" s="30">
        <f t="shared" si="6"/>
        <v>1231145.45</v>
      </c>
      <c r="J25" s="30">
        <f t="shared" si="6"/>
        <v>532709.72</v>
      </c>
      <c r="K25" s="30">
        <f aca="true" t="shared" si="7" ref="K25:K33">SUM(B25:J25)</f>
        <v>7454256.069999999</v>
      </c>
      <c r="L25"/>
      <c r="M25"/>
      <c r="N25"/>
    </row>
    <row r="26" spans="1:14" ht="16.5" customHeight="1">
      <c r="A26" s="18" t="s">
        <v>23</v>
      </c>
      <c r="B26" s="30">
        <f aca="true" t="shared" si="8" ref="B26:J26">B27+B28+B29+B30</f>
        <v>-70786.14</v>
      </c>
      <c r="C26" s="30">
        <f t="shared" si="8"/>
        <v>-28010.3</v>
      </c>
      <c r="D26" s="30">
        <f t="shared" si="8"/>
        <v>-45733.56</v>
      </c>
      <c r="E26" s="30">
        <f t="shared" si="8"/>
        <v>-54710.22</v>
      </c>
      <c r="F26" s="30">
        <f t="shared" si="8"/>
        <v>-27425.2</v>
      </c>
      <c r="G26" s="30">
        <f t="shared" si="8"/>
        <v>-67716.11</v>
      </c>
      <c r="H26" s="30">
        <f t="shared" si="8"/>
        <v>-24751.41</v>
      </c>
      <c r="I26" s="30">
        <f t="shared" si="8"/>
        <v>-45896.55</v>
      </c>
      <c r="J26" s="30">
        <f t="shared" si="8"/>
        <v>-7747.1</v>
      </c>
      <c r="K26" s="30">
        <f t="shared" si="7"/>
        <v>-372776.58999999997</v>
      </c>
      <c r="L26"/>
      <c r="M26"/>
      <c r="N26"/>
    </row>
    <row r="27" spans="1:14" s="23" customFormat="1" ht="16.5" customHeight="1">
      <c r="A27" s="29" t="s">
        <v>59</v>
      </c>
      <c r="B27" s="30">
        <f>-ROUND((B9)*$E$3,2)</f>
        <v>-33924</v>
      </c>
      <c r="C27" s="30">
        <f aca="true" t="shared" si="9" ref="C27:J27">-ROUND((C9)*$E$3,2)</f>
        <v>-26606.8</v>
      </c>
      <c r="D27" s="30">
        <f t="shared" si="9"/>
        <v>-36533.2</v>
      </c>
      <c r="E27" s="30">
        <f t="shared" si="9"/>
        <v>-20653.6</v>
      </c>
      <c r="F27" s="30">
        <f t="shared" si="9"/>
        <v>-27425.2</v>
      </c>
      <c r="G27" s="30">
        <f t="shared" si="9"/>
        <v>-17705.6</v>
      </c>
      <c r="H27" s="30">
        <f t="shared" si="9"/>
        <v>-16464.8</v>
      </c>
      <c r="I27" s="30">
        <f t="shared" si="9"/>
        <v>-32964.8</v>
      </c>
      <c r="J27" s="30">
        <f t="shared" si="9"/>
        <v>-3757.6</v>
      </c>
      <c r="K27" s="30">
        <f t="shared" si="7"/>
        <v>-216035.6</v>
      </c>
      <c r="L27" s="28"/>
      <c r="M27"/>
      <c r="N27"/>
    </row>
    <row r="28" spans="1:14" ht="16.5" customHeight="1">
      <c r="A28" s="25" t="s">
        <v>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21</v>
      </c>
      <c r="B29" s="30">
        <v>-277.2</v>
      </c>
      <c r="C29" s="30">
        <v>0</v>
      </c>
      <c r="D29" s="30">
        <v>-30.8</v>
      </c>
      <c r="E29" s="30">
        <v>-30.8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-338.8</v>
      </c>
      <c r="L29"/>
      <c r="M29"/>
      <c r="N29"/>
    </row>
    <row r="30" spans="1:14" ht="16.5" customHeight="1">
      <c r="A30" s="25" t="s">
        <v>20</v>
      </c>
      <c r="B30" s="30">
        <v>-36584.94</v>
      </c>
      <c r="C30" s="30">
        <v>-1403.5</v>
      </c>
      <c r="D30" s="30">
        <v>-9169.56</v>
      </c>
      <c r="E30" s="30">
        <v>-34025.82</v>
      </c>
      <c r="F30" s="26">
        <v>0</v>
      </c>
      <c r="G30" s="30">
        <v>-50010.51</v>
      </c>
      <c r="H30" s="30">
        <v>-8286.61</v>
      </c>
      <c r="I30" s="30">
        <v>-12931.75</v>
      </c>
      <c r="J30" s="30">
        <v>-3989.5</v>
      </c>
      <c r="K30" s="30">
        <f t="shared" si="7"/>
        <v>-156402.19</v>
      </c>
      <c r="L30"/>
      <c r="M30"/>
      <c r="N30"/>
    </row>
    <row r="31" spans="1:14" s="23" customFormat="1" ht="16.5" customHeight="1">
      <c r="A31" s="18" t="s">
        <v>19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18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70</v>
      </c>
      <c r="B43" s="27">
        <v>1400080</v>
      </c>
      <c r="C43" s="27">
        <v>987975</v>
      </c>
      <c r="D43" s="27">
        <v>1197040</v>
      </c>
      <c r="E43" s="27">
        <v>725248</v>
      </c>
      <c r="F43" s="27">
        <v>440976</v>
      </c>
      <c r="G43" s="27">
        <v>570980</v>
      </c>
      <c r="H43" s="27">
        <v>705861</v>
      </c>
      <c r="I43" s="27">
        <v>1277042</v>
      </c>
      <c r="J43" s="27">
        <v>545849</v>
      </c>
      <c r="K43" s="27">
        <f>SUM(B43:J43)</f>
        <v>7851051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1957709.32</v>
      </c>
      <c r="C45" s="27">
        <f aca="true" t="shared" si="11" ref="C45:J45">IF(C17+C25+C46&lt;0,0,C17+C25+C46)</f>
        <v>1638671.94</v>
      </c>
      <c r="D45" s="27">
        <f t="shared" si="11"/>
        <v>1985107.3900000001</v>
      </c>
      <c r="E45" s="27">
        <f t="shared" si="11"/>
        <v>1224283.42</v>
      </c>
      <c r="F45" s="27">
        <f t="shared" si="11"/>
        <v>990395.73</v>
      </c>
      <c r="G45" s="27">
        <f t="shared" si="11"/>
        <v>1240709.17</v>
      </c>
      <c r="H45" s="27">
        <f t="shared" si="11"/>
        <v>1258543.35</v>
      </c>
      <c r="I45" s="27">
        <f t="shared" si="11"/>
        <v>1998556.68</v>
      </c>
      <c r="J45" s="27">
        <f t="shared" si="11"/>
        <v>734528.04</v>
      </c>
      <c r="K45" s="20">
        <f>SUM(B45:J45)</f>
        <v>13028505.04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1957709.31</v>
      </c>
      <c r="C51" s="10">
        <f t="shared" si="13"/>
        <v>1638671.94</v>
      </c>
      <c r="D51" s="10">
        <f t="shared" si="13"/>
        <v>1985107.38</v>
      </c>
      <c r="E51" s="10">
        <f t="shared" si="13"/>
        <v>1224283.42</v>
      </c>
      <c r="F51" s="10">
        <f t="shared" si="13"/>
        <v>990395.73</v>
      </c>
      <c r="G51" s="10">
        <f t="shared" si="13"/>
        <v>1240709.17</v>
      </c>
      <c r="H51" s="10">
        <f t="shared" si="13"/>
        <v>1258543.35</v>
      </c>
      <c r="I51" s="10">
        <f>SUM(I52:I64)</f>
        <v>1998556.68</v>
      </c>
      <c r="J51" s="10">
        <f t="shared" si="13"/>
        <v>734528.04</v>
      </c>
      <c r="K51" s="5">
        <f>SUM(K52:K64)</f>
        <v>13028505.02</v>
      </c>
      <c r="L51" s="9"/>
    </row>
    <row r="52" spans="1:11" ht="16.5" customHeight="1">
      <c r="A52" s="7" t="s">
        <v>60</v>
      </c>
      <c r="B52" s="8">
        <v>1714064.75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1714064.75</v>
      </c>
    </row>
    <row r="53" spans="1:11" ht="16.5" customHeight="1">
      <c r="A53" s="7" t="s">
        <v>61</v>
      </c>
      <c r="B53" s="8">
        <v>243644.56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243644.56</v>
      </c>
    </row>
    <row r="54" spans="1:11" ht="16.5" customHeight="1">
      <c r="A54" s="7" t="s">
        <v>4</v>
      </c>
      <c r="B54" s="6">
        <v>0</v>
      </c>
      <c r="C54" s="8">
        <v>1638671.94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1638671.94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1985107.38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1985107.38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1224283.42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1224283.42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990395.73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990395.73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1240709.17</v>
      </c>
      <c r="H58" s="6">
        <v>0</v>
      </c>
      <c r="I58" s="6">
        <v>0</v>
      </c>
      <c r="J58" s="6">
        <v>0</v>
      </c>
      <c r="K58" s="5">
        <f t="shared" si="14"/>
        <v>1240709.17</v>
      </c>
    </row>
    <row r="59" spans="1:11" ht="16.5" customHeight="1">
      <c r="A59" s="7" t="s">
        <v>53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1258543.35</v>
      </c>
      <c r="I59" s="6">
        <v>0</v>
      </c>
      <c r="J59" s="6">
        <v>0</v>
      </c>
      <c r="K59" s="5">
        <f t="shared" si="14"/>
        <v>1258543.35</v>
      </c>
    </row>
    <row r="60" spans="1:11" ht="16.5" customHeight="1">
      <c r="A60" s="7" t="s">
        <v>54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799808.97</v>
      </c>
      <c r="J61" s="6">
        <v>0</v>
      </c>
      <c r="K61" s="5">
        <f t="shared" si="14"/>
        <v>799808.97</v>
      </c>
    </row>
    <row r="62" spans="1:11" ht="16.5" customHeight="1">
      <c r="A62" s="7" t="s">
        <v>56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1198747.71</v>
      </c>
      <c r="J62" s="6">
        <v>0</v>
      </c>
      <c r="K62" s="5">
        <f t="shared" si="14"/>
        <v>1198747.71</v>
      </c>
    </row>
    <row r="63" spans="1:11" ht="16.5" customHeight="1">
      <c r="A63" s="7" t="s">
        <v>57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734528.04</v>
      </c>
      <c r="K63" s="5">
        <f t="shared" si="14"/>
        <v>734528.04</v>
      </c>
    </row>
    <row r="64" spans="1:11" ht="18" customHeight="1">
      <c r="A64" s="4" t="s">
        <v>68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61" t="s">
        <v>71</v>
      </c>
    </row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2020-04-30T21:02:00Z</dcterms:modified>
  <cp:category/>
  <cp:version/>
  <cp:contentType/>
  <cp:contentStatus/>
</cp:coreProperties>
</file>