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<sst xmlns="http://schemas.openxmlformats.org/spreadsheetml/2006/main" count="72" uniqueCount="71">
  <si>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</si>
  <si>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</si>
  <si>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</si>
  <si>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</si>
  <si>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</si>
  <si>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</si>
  <si>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</si>
  <si>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</si>
  <si>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</si>
  <si>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</si>
  <si>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</si>
  <si>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</si>
  <si>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</si>
  <si>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</si>
  <si>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</si>
  <si>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</si>
  <si>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</si>
  <si>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</si>
  <si>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</si>
  <si>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</si>
  <si>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</si>
  <si>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</si>
  <si>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</si>
  <si>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</si>
  <si>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</si>
  <si>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</si>
  <si>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</si>
  <si>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</si>
  <si>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</si>
  <si>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</si>
  <si>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</si>
  <si>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</si>
  <si>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</si>
  <si>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</si>
  <si>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</si>
  <si>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</si>
  <si>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</si>
  <si>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</si>
  <si>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</si>
  <si>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</si>
  <si>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</si>
  <si>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</si>
  <si>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</si>
  <si>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</si>
  <si>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</si>
  <si>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</si>
  <si>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</si>
  <si>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</si>
  <si>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</si>
  <si>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</si>
  <si>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</si>
  <si>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</si>
  <si>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</si>
  <si>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</si>
  <si>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</si>
  <si>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</si>
  <si>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</si>
  <si>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</si>
  <si>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</si>
  <si>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</si>
  <si>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</si>
  <si>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</si>
  <si>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</si>
  <si>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</si>
  <si>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</si>
  <si>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</si>
  <si>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</si>
  <si>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</si>
  <si>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</si>
  <si>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</si>
  <si>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22/04/20 - VENCIMENTO 29/04/20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</si>
</sst>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122187</v>
      </c>
      <c r="C7" s="47">
        <f t="shared" si="0"/>
        <v>94798</v>
      </c>
      <c r="D7" s="47">
        <f t="shared" si="0"/>
        <v>146341</v>
      </c>
      <c r="E7" s="47">
        <f t="shared" si="0"/>
        <v>76471</v>
      </c>
      <c r="F7" s="47">
        <f t="shared" si="0"/>
        <v>91823</v>
      </c>
      <c r="G7" s="47">
        <f t="shared" si="0"/>
        <v>103687</v>
      </c>
      <c r="H7" s="47">
        <f t="shared" si="0"/>
        <v>112708</v>
      </c>
      <c r="I7" s="47">
        <f t="shared" si="0"/>
        <v>145790</v>
      </c>
      <c r="J7" s="47">
        <f t="shared" si="0"/>
        <v>33586</v>
      </c>
      <c r="K7" s="47">
        <f t="shared" si="0"/>
        <v>927391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7635</v>
      </c>
      <c r="C8" s="45">
        <f t="shared" si="1"/>
        <v>5972</v>
      </c>
      <c r="D8" s="45">
        <f t="shared" si="1"/>
        <v>8357</v>
      </c>
      <c r="E8" s="45">
        <f t="shared" si="1"/>
        <v>4705</v>
      </c>
      <c r="F8" s="45">
        <f t="shared" si="1"/>
        <v>6470</v>
      </c>
      <c r="G8" s="45">
        <f t="shared" si="1"/>
        <v>3876</v>
      </c>
      <c r="H8" s="45">
        <f t="shared" si="1"/>
        <v>3703</v>
      </c>
      <c r="I8" s="45">
        <f t="shared" si="1"/>
        <v>7513</v>
      </c>
      <c r="J8" s="45">
        <f t="shared" si="1"/>
        <v>836</v>
      </c>
      <c r="K8" s="38">
        <f>SUM(B8:J8)</f>
        <v>49067</v>
      </c>
      <c r="L8"/>
      <c r="M8"/>
      <c r="N8"/>
    </row>
    <row r="9" spans="1:14" ht="16.5" customHeight="1">
      <c r="A9" s="22" t="s">
        <v>36</v>
      </c>
      <c r="B9" s="45">
        <v>7634</v>
      </c>
      <c r="C9" s="45">
        <v>5972</v>
      </c>
      <c r="D9" s="45">
        <v>8356</v>
      </c>
      <c r="E9" s="45">
        <v>4699</v>
      </c>
      <c r="F9" s="45">
        <v>6466</v>
      </c>
      <c r="G9" s="45">
        <v>3874</v>
      </c>
      <c r="H9" s="45">
        <v>3703</v>
      </c>
      <c r="I9" s="45">
        <v>7509</v>
      </c>
      <c r="J9" s="45">
        <v>836</v>
      </c>
      <c r="K9" s="38">
        <f>SUM(B9:J9)</f>
        <v>49049</v>
      </c>
      <c r="L9"/>
      <c r="M9"/>
      <c r="N9"/>
    </row>
    <row r="10" spans="1:14" ht="16.5" customHeight="1">
      <c r="A10" s="22" t="s">
        <v>35</v>
      </c>
      <c r="B10" s="45">
        <v>1</v>
      </c>
      <c r="C10" s="45">
        <v>0</v>
      </c>
      <c r="D10" s="45">
        <v>1</v>
      </c>
      <c r="E10" s="45">
        <v>6</v>
      </c>
      <c r="F10" s="45">
        <v>4</v>
      </c>
      <c r="G10" s="45">
        <v>2</v>
      </c>
      <c r="H10" s="45">
        <v>0</v>
      </c>
      <c r="I10" s="45">
        <v>4</v>
      </c>
      <c r="J10" s="45">
        <v>0</v>
      </c>
      <c r="K10" s="38">
        <f>SUM(B10:J10)</f>
        <v>18</v>
      </c>
      <c r="L10"/>
      <c r="M10"/>
      <c r="N10"/>
    </row>
    <row r="11" spans="1:14" ht="16.5" customHeight="1">
      <c r="A11" s="44" t="s">
        <v>34</v>
      </c>
      <c r="B11" s="43">
        <v>114552</v>
      </c>
      <c r="C11" s="43">
        <v>88826</v>
      </c>
      <c r="D11" s="43">
        <v>137984</v>
      </c>
      <c r="E11" s="43">
        <v>71766</v>
      </c>
      <c r="F11" s="43">
        <v>85353</v>
      </c>
      <c r="G11" s="43">
        <v>99811</v>
      </c>
      <c r="H11" s="43">
        <v>109005</v>
      </c>
      <c r="I11" s="43">
        <v>138277</v>
      </c>
      <c r="J11" s="43">
        <v>32750</v>
      </c>
      <c r="K11" s="38">
        <f>SUM(B11:J11)</f>
        <v>878324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1.423327341369809</v>
      </c>
      <c r="C15" s="39">
        <v>1.844227980468137</v>
      </c>
      <c r="D15" s="39">
        <v>1.377238268621146</v>
      </c>
      <c r="E15" s="39">
        <v>1.918419624256394</v>
      </c>
      <c r="F15" s="39">
        <v>1.59743108762735</v>
      </c>
      <c r="G15" s="39">
        <v>1.814390283530867</v>
      </c>
      <c r="H15" s="39">
        <v>1.614451035129704</v>
      </c>
      <c r="I15" s="39">
        <v>1.577693096056526</v>
      </c>
      <c r="J15" s="39">
        <v>1.61712180923836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630578.02</v>
      </c>
      <c r="C17" s="36">
        <f t="shared" si="2"/>
        <v>681161.1699999999</v>
      </c>
      <c r="D17" s="36">
        <f t="shared" si="2"/>
        <v>858491.6399999999</v>
      </c>
      <c r="E17" s="36">
        <f t="shared" si="2"/>
        <v>555647.4400000001</v>
      </c>
      <c r="F17" s="36">
        <f t="shared" si="2"/>
        <v>582911.17</v>
      </c>
      <c r="G17" s="36">
        <f t="shared" si="2"/>
        <v>740510.18</v>
      </c>
      <c r="H17" s="36">
        <f t="shared" si="2"/>
        <v>580381.1799999999</v>
      </c>
      <c r="I17" s="36">
        <f t="shared" si="2"/>
        <v>770675.88</v>
      </c>
      <c r="J17" s="36">
        <f t="shared" si="2"/>
        <v>202388.90000000002</v>
      </c>
      <c r="K17" s="36">
        <f aca="true" t="shared" si="3" ref="K17:K22">SUM(B17:J17)</f>
        <v>5602745.58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415533.55</v>
      </c>
      <c r="C18" s="30">
        <f t="shared" si="4"/>
        <v>353890.41</v>
      </c>
      <c r="D18" s="30">
        <f t="shared" si="4"/>
        <v>605163.94</v>
      </c>
      <c r="E18" s="30">
        <f t="shared" si="4"/>
        <v>275310.89</v>
      </c>
      <c r="F18" s="30">
        <f t="shared" si="4"/>
        <v>349597.71</v>
      </c>
      <c r="G18" s="30">
        <f t="shared" si="4"/>
        <v>399143.11</v>
      </c>
      <c r="H18" s="30">
        <f t="shared" si="4"/>
        <v>345855.77</v>
      </c>
      <c r="I18" s="30">
        <f t="shared" si="4"/>
        <v>451599.1</v>
      </c>
      <c r="J18" s="30">
        <f t="shared" si="4"/>
        <v>117870.07</v>
      </c>
      <c r="K18" s="30">
        <f t="shared" si="3"/>
        <v>3313964.55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175906.71</v>
      </c>
      <c r="C19" s="30">
        <f t="shared" si="5"/>
        <v>298764.19</v>
      </c>
      <c r="D19" s="30">
        <f t="shared" si="5"/>
        <v>228291</v>
      </c>
      <c r="E19" s="30">
        <f t="shared" si="5"/>
        <v>252850.92</v>
      </c>
      <c r="F19" s="30">
        <f t="shared" si="5"/>
        <v>208860.54</v>
      </c>
      <c r="G19" s="30">
        <f t="shared" si="5"/>
        <v>325058.27</v>
      </c>
      <c r="H19" s="30">
        <f t="shared" si="5"/>
        <v>212511.44</v>
      </c>
      <c r="I19" s="30">
        <f t="shared" si="5"/>
        <v>260885.68</v>
      </c>
      <c r="J19" s="30">
        <f t="shared" si="5"/>
        <v>72740.19</v>
      </c>
      <c r="K19" s="30">
        <f t="shared" si="3"/>
        <v>2035868.94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-72742.06999999999</v>
      </c>
      <c r="C25" s="30">
        <f t="shared" si="6"/>
        <v>-27841.219999999998</v>
      </c>
      <c r="D25" s="30">
        <f t="shared" si="6"/>
        <v>-65588.44</v>
      </c>
      <c r="E25" s="30">
        <f t="shared" si="6"/>
        <v>-62848.77</v>
      </c>
      <c r="F25" s="30">
        <f t="shared" si="6"/>
        <v>-28450.4</v>
      </c>
      <c r="G25" s="30">
        <f t="shared" si="6"/>
        <v>-72241</v>
      </c>
      <c r="H25" s="30">
        <f t="shared" si="6"/>
        <v>-24908.550000000003</v>
      </c>
      <c r="I25" s="30">
        <f t="shared" si="6"/>
        <v>-46484.38</v>
      </c>
      <c r="J25" s="30">
        <f t="shared" si="6"/>
        <v>-13218.34</v>
      </c>
      <c r="K25" s="30">
        <f aca="true" t="shared" si="7" ref="K25:K33">SUM(B25:J25)</f>
        <v>-414323.17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-72742.06999999999</v>
      </c>
      <c r="C26" s="30">
        <f t="shared" si="8"/>
        <v>-27841.219999999998</v>
      </c>
      <c r="D26" s="30">
        <f t="shared" si="8"/>
        <v>-46962.28</v>
      </c>
      <c r="E26" s="30">
        <f t="shared" si="8"/>
        <v>-62848.77</v>
      </c>
      <c r="F26" s="30">
        <f t="shared" si="8"/>
        <v>-28450.4</v>
      </c>
      <c r="G26" s="30">
        <f t="shared" si="8"/>
        <v>-72241</v>
      </c>
      <c r="H26" s="30">
        <f t="shared" si="8"/>
        <v>-24908.550000000003</v>
      </c>
      <c r="I26" s="30">
        <f t="shared" si="8"/>
        <v>-46484.38</v>
      </c>
      <c r="J26" s="30">
        <f t="shared" si="8"/>
        <v>-7826.16</v>
      </c>
      <c r="K26" s="30">
        <f t="shared" si="7"/>
        <v>-390304.82999999996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-33589.6</v>
      </c>
      <c r="C27" s="30">
        <f aca="true" t="shared" si="9" ref="C27:J27">-ROUND((C9)*$E$3,2)</f>
        <v>-26276.8</v>
      </c>
      <c r="D27" s="30">
        <f t="shared" si="9"/>
        <v>-36766.4</v>
      </c>
      <c r="E27" s="30">
        <f t="shared" si="9"/>
        <v>-20675.6</v>
      </c>
      <c r="F27" s="30">
        <f t="shared" si="9"/>
        <v>-28450.4</v>
      </c>
      <c r="G27" s="30">
        <f t="shared" si="9"/>
        <v>-17045.6</v>
      </c>
      <c r="H27" s="30">
        <f t="shared" si="9"/>
        <v>-16293.2</v>
      </c>
      <c r="I27" s="30">
        <f t="shared" si="9"/>
        <v>-33039.6</v>
      </c>
      <c r="J27" s="30">
        <f t="shared" si="9"/>
        <v>-3678.4</v>
      </c>
      <c r="K27" s="30">
        <f t="shared" si="7"/>
        <v>-215815.6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-123.2</v>
      </c>
      <c r="C29" s="30">
        <v>-61.6</v>
      </c>
      <c r="D29" s="30">
        <v>-123.2</v>
      </c>
      <c r="E29" s="30">
        <v>-215.6</v>
      </c>
      <c r="F29" s="26">
        <v>0</v>
      </c>
      <c r="G29" s="30">
        <v>-30.8</v>
      </c>
      <c r="H29" s="30">
        <v>0</v>
      </c>
      <c r="I29" s="30">
        <v>0</v>
      </c>
      <c r="J29" s="30">
        <v>0</v>
      </c>
      <c r="K29" s="30">
        <f t="shared" si="7"/>
        <v>-554.4</v>
      </c>
      <c r="L29"/>
      <c r="M29"/>
      <c r="N29"/>
    </row>
    <row r="30" spans="1:14" ht="16.5" customHeight="1">
      <c r="A30" s="25" t="s">
        <v>21</v>
      </c>
      <c r="B30" s="30">
        <v>-39029.27</v>
      </c>
      <c r="C30" s="30">
        <v>-1502.82</v>
      </c>
      <c r="D30" s="30">
        <v>-10072.68</v>
      </c>
      <c r="E30" s="30">
        <v>-41957.57</v>
      </c>
      <c r="F30" s="26">
        <v>0</v>
      </c>
      <c r="G30" s="30">
        <v>-55164.6</v>
      </c>
      <c r="H30" s="30">
        <v>-8615.35</v>
      </c>
      <c r="I30" s="30">
        <v>-13444.78</v>
      </c>
      <c r="J30" s="30">
        <v>-4147.76</v>
      </c>
      <c r="K30" s="30">
        <f t="shared" si="7"/>
        <v>-173934.83000000002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557835.9500000001</v>
      </c>
      <c r="C45" s="27">
        <f aca="true" t="shared" si="11" ref="C45:J45">IF(C17+C25+C46&lt;0,0,C17+C25+C46)</f>
        <v>653319.95</v>
      </c>
      <c r="D45" s="27">
        <f t="shared" si="11"/>
        <v>792903.2</v>
      </c>
      <c r="E45" s="27">
        <f t="shared" si="11"/>
        <v>492798.67000000004</v>
      </c>
      <c r="F45" s="27">
        <f t="shared" si="11"/>
        <v>554460.77</v>
      </c>
      <c r="G45" s="27">
        <f t="shared" si="11"/>
        <v>668269.18</v>
      </c>
      <c r="H45" s="27">
        <f t="shared" si="11"/>
        <v>555472.6299999999</v>
      </c>
      <c r="I45" s="27">
        <f t="shared" si="11"/>
        <v>724191.5</v>
      </c>
      <c r="J45" s="27">
        <f t="shared" si="11"/>
        <v>189170.56000000003</v>
      </c>
      <c r="K45" s="20">
        <f>SUM(B45:J45)</f>
        <v>5188422.409999999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557835.95</v>
      </c>
      <c r="C51" s="10">
        <f t="shared" si="13"/>
        <v>653319.95</v>
      </c>
      <c r="D51" s="10">
        <f t="shared" si="13"/>
        <v>792903.19</v>
      </c>
      <c r="E51" s="10">
        <f t="shared" si="13"/>
        <v>492798.69</v>
      </c>
      <c r="F51" s="10">
        <f t="shared" si="13"/>
        <v>554460.77</v>
      </c>
      <c r="G51" s="10">
        <f t="shared" si="13"/>
        <v>668269.18</v>
      </c>
      <c r="H51" s="10">
        <f t="shared" si="13"/>
        <v>555472.62</v>
      </c>
      <c r="I51" s="10">
        <f>SUM(I52:I64)</f>
        <v>724191.5</v>
      </c>
      <c r="J51" s="10">
        <f t="shared" si="13"/>
        <v>189170.56</v>
      </c>
      <c r="K51" s="5">
        <f>SUM(K52:K64)</f>
        <v>5188422.409999999</v>
      </c>
      <c r="L51" s="9"/>
    </row>
    <row r="52" spans="1:11" ht="16.5" customHeight="1">
      <c r="A52" s="7" t="s">
        <v>61</v>
      </c>
      <c r="B52" s="8">
        <v>486544.52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486544.52</v>
      </c>
    </row>
    <row r="53" spans="1:11" ht="16.5" customHeight="1">
      <c r="A53" s="7" t="s">
        <v>62</v>
      </c>
      <c r="B53" s="8">
        <v>71291.43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71291.43</v>
      </c>
    </row>
    <row r="54" spans="1:11" ht="16.5" customHeight="1">
      <c r="A54" s="7" t="s">
        <v>4</v>
      </c>
      <c r="B54" s="6">
        <v>0</v>
      </c>
      <c r="C54" s="8">
        <v>653319.95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653319.95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792903.19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792903.19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492798.69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492798.69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554460.77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554460.77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668269.18</v>
      </c>
      <c r="H58" s="6">
        <v>0</v>
      </c>
      <c r="I58" s="6">
        <v>0</v>
      </c>
      <c r="J58" s="6">
        <v>0</v>
      </c>
      <c r="K58" s="5">
        <f t="shared" si="14"/>
        <v>668269.18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555472.62</v>
      </c>
      <c r="I59" s="6">
        <v>0</v>
      </c>
      <c r="J59" s="6">
        <v>0</v>
      </c>
      <c r="K59" s="5">
        <f t="shared" si="14"/>
        <v>555472.62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259839.91</v>
      </c>
      <c r="J61" s="6">
        <v>0</v>
      </c>
      <c r="K61" s="5">
        <f t="shared" si="14"/>
        <v>259839.91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464351.59</v>
      </c>
      <c r="J62" s="6">
        <v>0</v>
      </c>
      <c r="K62" s="5">
        <f t="shared" si="14"/>
        <v>464351.59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189170.56</v>
      </c>
      <c r="K63" s="5">
        <f t="shared" si="14"/>
        <v>189170.56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2020-04-28T20:13:08Z</dcterms:modified>
  <cp:category/>
  <cp:version/>
  <cp:contentType/>
  <cp:contentStatus/>
</cp:coreProperties>
</file>