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<sst xmlns="http://schemas.openxmlformats.org/spreadsheetml/2006/main" count="72" uniqueCount="71">
  <si>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</si>
  <si>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</si>
  <si>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</si>
  <si>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</si>
  <si>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</si>
  <si>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</si>
  <si>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</si>
  <si>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</si>
  <si>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</si>
  <si>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</si>
  <si>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</si>
  <si>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</si>
  <si>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</si>
  <si>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</si>
  <si>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</si>
  <si>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</si>
  <si>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</si>
  <si>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</si>
  <si>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</si>
  <si>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</si>
  <si>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</si>
  <si>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</si>
  <si>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</si>
  <si>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</si>
  <si>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</si>
  <si>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</si>
  <si>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</si>
  <si>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</si>
  <si>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</si>
  <si>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</si>
  <si>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</si>
  <si>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</si>
  <si>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</si>
  <si>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</si>
  <si>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</si>
  <si>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</si>
  <si>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</si>
  <si>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</si>
  <si>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</si>
  <si>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</si>
  <si>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</si>
  <si>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</si>
  <si>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</si>
  <si>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</si>
  <si>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</si>
  <si>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</si>
  <si>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</si>
  <si>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</si>
  <si>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</si>
  <si>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</si>
  <si>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</si>
  <si>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</si>
  <si>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</si>
  <si>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</si>
  <si>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</si>
  <si>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</si>
  <si>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</si>
  <si>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</si>
  <si>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</si>
  <si>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</si>
  <si>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</si>
  <si>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</si>
  <si>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</si>
  <si>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</si>
  <si>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</si>
  <si>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</si>
  <si>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</si>
  <si>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</si>
  <si>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</si>
  <si>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</si>
  <si>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15/04/20 - VENCIMENTO 23/04/20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</si>
</sst>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113028</v>
      </c>
      <c r="C7" s="47">
        <f t="shared" si="0"/>
        <v>87260</v>
      </c>
      <c r="D7" s="47">
        <f t="shared" si="0"/>
        <v>135627</v>
      </c>
      <c r="E7" s="47">
        <f t="shared" si="0"/>
        <v>69761</v>
      </c>
      <c r="F7" s="47">
        <f t="shared" si="0"/>
        <v>85152</v>
      </c>
      <c r="G7" s="47">
        <f t="shared" si="0"/>
        <v>95967</v>
      </c>
      <c r="H7" s="47">
        <f t="shared" si="0"/>
        <v>101300</v>
      </c>
      <c r="I7" s="47">
        <f t="shared" si="0"/>
        <v>136624</v>
      </c>
      <c r="J7" s="47">
        <f t="shared" si="0"/>
        <v>30905</v>
      </c>
      <c r="K7" s="47">
        <f t="shared" si="0"/>
        <v>855624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6554</v>
      </c>
      <c r="C8" s="45">
        <f t="shared" si="1"/>
        <v>4717</v>
      </c>
      <c r="D8" s="45">
        <f t="shared" si="1"/>
        <v>6639</v>
      </c>
      <c r="E8" s="45">
        <f t="shared" si="1"/>
        <v>3791</v>
      </c>
      <c r="F8" s="45">
        <f t="shared" si="1"/>
        <v>5432</v>
      </c>
      <c r="G8" s="45">
        <f t="shared" si="1"/>
        <v>3099</v>
      </c>
      <c r="H8" s="45">
        <f t="shared" si="1"/>
        <v>2966</v>
      </c>
      <c r="I8" s="45">
        <f t="shared" si="1"/>
        <v>6595</v>
      </c>
      <c r="J8" s="45">
        <f t="shared" si="1"/>
        <v>669</v>
      </c>
      <c r="K8" s="38">
        <f>SUM(B8:J8)</f>
        <v>40462</v>
      </c>
      <c r="L8"/>
      <c r="M8"/>
      <c r="N8"/>
    </row>
    <row r="9" spans="1:14" ht="16.5" customHeight="1">
      <c r="A9" s="22" t="s">
        <v>36</v>
      </c>
      <c r="B9" s="45">
        <v>6552</v>
      </c>
      <c r="C9" s="45">
        <v>4717</v>
      </c>
      <c r="D9" s="45">
        <v>6639</v>
      </c>
      <c r="E9" s="45">
        <v>3782</v>
      </c>
      <c r="F9" s="45">
        <v>5430</v>
      </c>
      <c r="G9" s="45">
        <v>3099</v>
      </c>
      <c r="H9" s="45">
        <v>2966</v>
      </c>
      <c r="I9" s="45">
        <v>6589</v>
      </c>
      <c r="J9" s="45">
        <v>669</v>
      </c>
      <c r="K9" s="38">
        <f>SUM(B9:J9)</f>
        <v>40443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0</v>
      </c>
      <c r="D10" s="45">
        <v>0</v>
      </c>
      <c r="E10" s="45">
        <v>9</v>
      </c>
      <c r="F10" s="45">
        <v>2</v>
      </c>
      <c r="G10" s="45">
        <v>0</v>
      </c>
      <c r="H10" s="45">
        <v>0</v>
      </c>
      <c r="I10" s="45">
        <v>6</v>
      </c>
      <c r="J10" s="45">
        <v>0</v>
      </c>
      <c r="K10" s="38">
        <f>SUM(B10:J10)</f>
        <v>19</v>
      </c>
      <c r="L10"/>
      <c r="M10"/>
      <c r="N10"/>
    </row>
    <row r="11" spans="1:14" ht="16.5" customHeight="1">
      <c r="A11" s="44" t="s">
        <v>34</v>
      </c>
      <c r="B11" s="43">
        <v>106474</v>
      </c>
      <c r="C11" s="43">
        <v>82543</v>
      </c>
      <c r="D11" s="43">
        <v>128988</v>
      </c>
      <c r="E11" s="43">
        <v>65970</v>
      </c>
      <c r="F11" s="43">
        <v>79720</v>
      </c>
      <c r="G11" s="43">
        <v>92868</v>
      </c>
      <c r="H11" s="43">
        <v>98334</v>
      </c>
      <c r="I11" s="43">
        <v>130029</v>
      </c>
      <c r="J11" s="43">
        <v>30236</v>
      </c>
      <c r="K11" s="38">
        <f>SUM(B11:J11)</f>
        <v>815162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1.527042822783545</v>
      </c>
      <c r="C15" s="39">
        <v>1.989423609563435</v>
      </c>
      <c r="D15" s="39">
        <v>1.477430385427067</v>
      </c>
      <c r="E15" s="39">
        <v>2.096678560505896</v>
      </c>
      <c r="F15" s="39">
        <v>1.710654230193039</v>
      </c>
      <c r="G15" s="39">
        <v>1.941994014759124</v>
      </c>
      <c r="H15" s="39">
        <v>1.769057216396038</v>
      </c>
      <c r="I15" s="39">
        <v>1.672465682817607</v>
      </c>
      <c r="J15" s="39">
        <v>1.753960722480422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626111.06</v>
      </c>
      <c r="C17" s="36">
        <f t="shared" si="2"/>
        <v>676561.9299999999</v>
      </c>
      <c r="D17" s="36">
        <f t="shared" si="2"/>
        <v>853665.8399999999</v>
      </c>
      <c r="E17" s="36">
        <f t="shared" si="2"/>
        <v>554073.89</v>
      </c>
      <c r="F17" s="36">
        <f t="shared" si="2"/>
        <v>579045.67</v>
      </c>
      <c r="G17" s="36">
        <f t="shared" si="2"/>
        <v>733729.88</v>
      </c>
      <c r="H17" s="36">
        <f t="shared" si="2"/>
        <v>571923.96</v>
      </c>
      <c r="I17" s="36">
        <f t="shared" si="2"/>
        <v>765989.45</v>
      </c>
      <c r="J17" s="36">
        <f t="shared" si="2"/>
        <v>202015.15000000002</v>
      </c>
      <c r="K17" s="36">
        <f aca="true" t="shared" si="3" ref="K17:K22">SUM(B17:J17)</f>
        <v>5563116.830000001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384385.62</v>
      </c>
      <c r="C18" s="30">
        <f t="shared" si="4"/>
        <v>325750.31</v>
      </c>
      <c r="D18" s="30">
        <f t="shared" si="4"/>
        <v>560858.33</v>
      </c>
      <c r="E18" s="30">
        <f t="shared" si="4"/>
        <v>251153.55</v>
      </c>
      <c r="F18" s="30">
        <f t="shared" si="4"/>
        <v>324199.21</v>
      </c>
      <c r="G18" s="30">
        <f t="shared" si="4"/>
        <v>369424.97</v>
      </c>
      <c r="H18" s="30">
        <f t="shared" si="4"/>
        <v>310849.18</v>
      </c>
      <c r="I18" s="30">
        <f t="shared" si="4"/>
        <v>423206.5</v>
      </c>
      <c r="J18" s="30">
        <f t="shared" si="4"/>
        <v>108461.1</v>
      </c>
      <c r="K18" s="30">
        <f t="shared" si="3"/>
        <v>3058288.77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202587.68</v>
      </c>
      <c r="C19" s="30">
        <f t="shared" si="5"/>
        <v>322305.05</v>
      </c>
      <c r="D19" s="30">
        <f t="shared" si="5"/>
        <v>267770.81</v>
      </c>
      <c r="E19" s="30">
        <f t="shared" si="5"/>
        <v>275434.71</v>
      </c>
      <c r="F19" s="30">
        <f t="shared" si="5"/>
        <v>230393.54</v>
      </c>
      <c r="G19" s="30">
        <f t="shared" si="5"/>
        <v>347996.11</v>
      </c>
      <c r="H19" s="30">
        <f t="shared" si="5"/>
        <v>239060.81</v>
      </c>
      <c r="I19" s="30">
        <f t="shared" si="5"/>
        <v>284591.85</v>
      </c>
      <c r="J19" s="30">
        <f t="shared" si="5"/>
        <v>81775.41</v>
      </c>
      <c r="K19" s="30">
        <f t="shared" si="3"/>
        <v>2251915.97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-95480.06</v>
      </c>
      <c r="C25" s="30">
        <f t="shared" si="6"/>
        <v>-20754.8</v>
      </c>
      <c r="D25" s="30">
        <f t="shared" si="6"/>
        <v>-66277.17</v>
      </c>
      <c r="E25" s="30">
        <f t="shared" si="6"/>
        <v>-73155.05</v>
      </c>
      <c r="F25" s="30">
        <f t="shared" si="6"/>
        <v>-23892</v>
      </c>
      <c r="G25" s="30">
        <f t="shared" si="6"/>
        <v>-103608.66</v>
      </c>
      <c r="H25" s="30">
        <f t="shared" si="6"/>
        <v>-29613.800000000003</v>
      </c>
      <c r="I25" s="30">
        <f t="shared" si="6"/>
        <v>-54839.78</v>
      </c>
      <c r="J25" s="30">
        <f t="shared" si="6"/>
        <v>-16310.04</v>
      </c>
      <c r="K25" s="30">
        <f aca="true" t="shared" si="7" ref="K25:K33">SUM(B25:J25)</f>
        <v>-483931.3599999999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-95480.06</v>
      </c>
      <c r="C26" s="30">
        <f t="shared" si="8"/>
        <v>-20754.8</v>
      </c>
      <c r="D26" s="30">
        <f t="shared" si="8"/>
        <v>-47651.009999999995</v>
      </c>
      <c r="E26" s="30">
        <f t="shared" si="8"/>
        <v>-73155.05</v>
      </c>
      <c r="F26" s="30">
        <f t="shared" si="8"/>
        <v>-23892</v>
      </c>
      <c r="G26" s="30">
        <f t="shared" si="8"/>
        <v>-103608.66</v>
      </c>
      <c r="H26" s="30">
        <f t="shared" si="8"/>
        <v>-29613.800000000003</v>
      </c>
      <c r="I26" s="30">
        <f t="shared" si="8"/>
        <v>-54839.78</v>
      </c>
      <c r="J26" s="30">
        <f t="shared" si="8"/>
        <v>-10917.86</v>
      </c>
      <c r="K26" s="30">
        <f t="shared" si="7"/>
        <v>-459913.0199999999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-28828.8</v>
      </c>
      <c r="C27" s="30">
        <f aca="true" t="shared" si="9" ref="C27:J27">-ROUND((C9)*$E$3,2)</f>
        <v>-20754.8</v>
      </c>
      <c r="D27" s="30">
        <f t="shared" si="9"/>
        <v>-29211.6</v>
      </c>
      <c r="E27" s="30">
        <f t="shared" si="9"/>
        <v>-16640.8</v>
      </c>
      <c r="F27" s="30">
        <f t="shared" si="9"/>
        <v>-23892</v>
      </c>
      <c r="G27" s="30">
        <f t="shared" si="9"/>
        <v>-13635.6</v>
      </c>
      <c r="H27" s="30">
        <f t="shared" si="9"/>
        <v>-13050.4</v>
      </c>
      <c r="I27" s="30">
        <f t="shared" si="9"/>
        <v>-28991.6</v>
      </c>
      <c r="J27" s="30">
        <f t="shared" si="9"/>
        <v>-2943.6</v>
      </c>
      <c r="K27" s="30">
        <f t="shared" si="7"/>
        <v>-177949.2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-154</v>
      </c>
      <c r="C29" s="30">
        <v>0</v>
      </c>
      <c r="D29" s="30">
        <v>-123.2</v>
      </c>
      <c r="E29" s="30">
        <v>-123.2</v>
      </c>
      <c r="F29" s="26">
        <v>0</v>
      </c>
      <c r="G29" s="30">
        <v>-92.4</v>
      </c>
      <c r="H29" s="30">
        <v>-8.27</v>
      </c>
      <c r="I29" s="30">
        <v>-12.92</v>
      </c>
      <c r="J29" s="30">
        <v>-3.98</v>
      </c>
      <c r="K29" s="30">
        <f t="shared" si="7"/>
        <v>-517.9699999999999</v>
      </c>
      <c r="L29"/>
      <c r="M29"/>
      <c r="N29"/>
    </row>
    <row r="30" spans="1:14" ht="16.5" customHeight="1">
      <c r="A30" s="25" t="s">
        <v>21</v>
      </c>
      <c r="B30" s="30">
        <v>-66497.26</v>
      </c>
      <c r="C30" s="30">
        <v>0</v>
      </c>
      <c r="D30" s="30">
        <v>-18316.21</v>
      </c>
      <c r="E30" s="30">
        <v>-56391.05</v>
      </c>
      <c r="F30" s="26">
        <v>0</v>
      </c>
      <c r="G30" s="30">
        <v>-89880.66</v>
      </c>
      <c r="H30" s="30">
        <v>-16555.13</v>
      </c>
      <c r="I30" s="30">
        <v>-25835.26</v>
      </c>
      <c r="J30" s="30">
        <v>-7970.28</v>
      </c>
      <c r="K30" s="30">
        <f t="shared" si="7"/>
        <v>-281445.85000000003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0</v>
      </c>
      <c r="F39" s="17">
        <v>0</v>
      </c>
      <c r="G39" s="27">
        <v>0</v>
      </c>
      <c r="H39" s="27">
        <v>0</v>
      </c>
      <c r="I39" s="17">
        <v>0</v>
      </c>
      <c r="J39" s="17">
        <v>0</v>
      </c>
      <c r="K39" s="2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0</v>
      </c>
      <c r="F40" s="17">
        <v>0</v>
      </c>
      <c r="G40" s="27">
        <v>0</v>
      </c>
      <c r="H40" s="27">
        <v>0</v>
      </c>
      <c r="I40" s="17">
        <v>0</v>
      </c>
      <c r="J40" s="17">
        <v>0</v>
      </c>
      <c r="K40" s="2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530631</v>
      </c>
      <c r="C45" s="27">
        <f aca="true" t="shared" si="11" ref="C45:J45">IF(C17+C25+C46&lt;0,0,C17+C25+C46)</f>
        <v>655807.1299999999</v>
      </c>
      <c r="D45" s="27">
        <f t="shared" si="11"/>
        <v>787388.6699999998</v>
      </c>
      <c r="E45" s="27">
        <f t="shared" si="11"/>
        <v>480918.84</v>
      </c>
      <c r="F45" s="27">
        <f t="shared" si="11"/>
        <v>555153.67</v>
      </c>
      <c r="G45" s="27">
        <f t="shared" si="11"/>
        <v>630121.22</v>
      </c>
      <c r="H45" s="27">
        <f t="shared" si="11"/>
        <v>542310.1599999999</v>
      </c>
      <c r="I45" s="27">
        <f t="shared" si="11"/>
        <v>711149.6699999999</v>
      </c>
      <c r="J45" s="27">
        <f t="shared" si="11"/>
        <v>185705.11000000002</v>
      </c>
      <c r="K45" s="20">
        <f>SUM(B45:J45)</f>
        <v>5079185.47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530631.01</v>
      </c>
      <c r="C51" s="10">
        <f t="shared" si="13"/>
        <v>655807.12</v>
      </c>
      <c r="D51" s="10">
        <f t="shared" si="13"/>
        <v>787388.67</v>
      </c>
      <c r="E51" s="10">
        <f t="shared" si="13"/>
        <v>480918.85</v>
      </c>
      <c r="F51" s="10">
        <f t="shared" si="13"/>
        <v>555153.67</v>
      </c>
      <c r="G51" s="10">
        <f t="shared" si="13"/>
        <v>630121.22</v>
      </c>
      <c r="H51" s="10">
        <f t="shared" si="13"/>
        <v>542310.15</v>
      </c>
      <c r="I51" s="10">
        <f>SUM(I52:I64)</f>
        <v>711149.6699999999</v>
      </c>
      <c r="J51" s="10">
        <f t="shared" si="13"/>
        <v>185705.1</v>
      </c>
      <c r="K51" s="5">
        <f>SUM(K52:K64)</f>
        <v>5079185.46</v>
      </c>
      <c r="L51" s="9"/>
    </row>
    <row r="52" spans="1:11" ht="16.5" customHeight="1">
      <c r="A52" s="7" t="s">
        <v>61</v>
      </c>
      <c r="B52" s="8">
        <v>462869.43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462869.43</v>
      </c>
    </row>
    <row r="53" spans="1:11" ht="16.5" customHeight="1">
      <c r="A53" s="7" t="s">
        <v>62</v>
      </c>
      <c r="B53" s="8">
        <v>67761.58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67761.58</v>
      </c>
    </row>
    <row r="54" spans="1:11" ht="16.5" customHeight="1">
      <c r="A54" s="7" t="s">
        <v>4</v>
      </c>
      <c r="B54" s="6">
        <v>0</v>
      </c>
      <c r="C54" s="8">
        <v>655807.12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655807.12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787388.67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787388.67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480918.85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480918.85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555153.67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555153.67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630121.22</v>
      </c>
      <c r="H58" s="6">
        <v>0</v>
      </c>
      <c r="I58" s="6">
        <v>0</v>
      </c>
      <c r="J58" s="6">
        <v>0</v>
      </c>
      <c r="K58" s="5">
        <f t="shared" si="14"/>
        <v>630121.22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542310.15</v>
      </c>
      <c r="I59" s="6">
        <v>0</v>
      </c>
      <c r="J59" s="6">
        <v>0</v>
      </c>
      <c r="K59" s="5">
        <f t="shared" si="14"/>
        <v>542310.15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260991.93</v>
      </c>
      <c r="J61" s="6">
        <v>0</v>
      </c>
      <c r="K61" s="5">
        <f t="shared" si="14"/>
        <v>260991.93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450157.74</v>
      </c>
      <c r="J62" s="6">
        <v>0</v>
      </c>
      <c r="K62" s="5">
        <f t="shared" si="14"/>
        <v>450157.74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185705.1</v>
      </c>
      <c r="K63" s="5">
        <f t="shared" si="14"/>
        <v>185705.1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2020-04-22T21:02:50Z</dcterms:modified>
  <cp:category/>
  <cp:version/>
  <cp:contentType/>
  <cp:contentStatus/>
</cp:coreProperties>
</file>