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<sst xmlns="http://schemas.openxmlformats.org/spreadsheetml/2006/main" count="72" uniqueCount="71">
  <si>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</si>
  <si>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</si>
  <si>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</si>
  <si>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</si>
  <si>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</si>
  <si>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</si>
  <si>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</si>
  <si>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</si>
  <si>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</si>
  <si>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</si>
  <si>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</si>
  <si>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</si>
  <si>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</si>
  <si>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</si>
  <si>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</si>
  <si>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</si>
  <si>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</si>
  <si>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</si>
  <si>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</si>
  <si>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</si>
  <si>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</si>
  <si>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</si>
  <si>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</si>
  <si>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</si>
  <si>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</si>
  <si>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</si>
  <si>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</si>
  <si>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</si>
  <si>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</si>
  <si>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</si>
  <si>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</si>
  <si>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</si>
  <si>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</si>
  <si>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</si>
  <si>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</si>
  <si>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</si>
  <si>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</si>
  <si>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</si>
  <si>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</si>
  <si>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</si>
  <si>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</si>
  <si>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</si>
  <si>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</si>
  <si>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</si>
  <si>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</si>
  <si>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</si>
  <si>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</si>
  <si>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</si>
  <si>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</si>
  <si>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</si>
  <si>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</si>
  <si>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</si>
  <si>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</si>
  <si>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</si>
  <si>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</si>
  <si>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</si>
  <si>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</si>
  <si>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</si>
  <si>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</si>
  <si>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</si>
  <si>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</si>
  <si>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</si>
  <si>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</si>
  <si>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</si>
  <si>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</si>
  <si>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</si>
  <si>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</si>
  <si>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</si>
  <si>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</si>
  <si>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</si>
  <si>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11/04/20 - VENCIMENTO 17/04/20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</si>
</sst>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67301</v>
      </c>
      <c r="C7" s="47">
        <f t="shared" si="0"/>
        <v>48000</v>
      </c>
      <c r="D7" s="47">
        <f t="shared" si="0"/>
        <v>80279</v>
      </c>
      <c r="E7" s="47">
        <f t="shared" si="0"/>
        <v>35839</v>
      </c>
      <c r="F7" s="47">
        <f t="shared" si="0"/>
        <v>50033</v>
      </c>
      <c r="G7" s="47">
        <f t="shared" si="0"/>
        <v>62131</v>
      </c>
      <c r="H7" s="47">
        <f t="shared" si="0"/>
        <v>66612</v>
      </c>
      <c r="I7" s="47">
        <f t="shared" si="0"/>
        <v>81430</v>
      </c>
      <c r="J7" s="47">
        <f t="shared" si="0"/>
        <v>16423</v>
      </c>
      <c r="K7" s="47">
        <f t="shared" si="0"/>
        <v>508048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4622</v>
      </c>
      <c r="C8" s="45">
        <f t="shared" si="1"/>
        <v>3614</v>
      </c>
      <c r="D8" s="45">
        <f t="shared" si="1"/>
        <v>5597</v>
      </c>
      <c r="E8" s="45">
        <f t="shared" si="1"/>
        <v>2653</v>
      </c>
      <c r="F8" s="45">
        <f t="shared" si="1"/>
        <v>3732</v>
      </c>
      <c r="G8" s="45">
        <f t="shared" si="1"/>
        <v>2967</v>
      </c>
      <c r="H8" s="45">
        <f t="shared" si="1"/>
        <v>2617</v>
      </c>
      <c r="I8" s="45">
        <f t="shared" si="1"/>
        <v>4723</v>
      </c>
      <c r="J8" s="45">
        <f t="shared" si="1"/>
        <v>429</v>
      </c>
      <c r="K8" s="38">
        <f>SUM(B8:J8)</f>
        <v>30954</v>
      </c>
      <c r="L8"/>
      <c r="M8"/>
      <c r="N8"/>
    </row>
    <row r="9" spans="1:14" ht="16.5" customHeight="1">
      <c r="A9" s="22" t="s">
        <v>36</v>
      </c>
      <c r="B9" s="45">
        <v>4620</v>
      </c>
      <c r="C9" s="45">
        <v>3614</v>
      </c>
      <c r="D9" s="45">
        <v>5597</v>
      </c>
      <c r="E9" s="45">
        <v>2652</v>
      </c>
      <c r="F9" s="45">
        <v>3731</v>
      </c>
      <c r="G9" s="45">
        <v>2967</v>
      </c>
      <c r="H9" s="45">
        <v>2617</v>
      </c>
      <c r="I9" s="45">
        <v>4722</v>
      </c>
      <c r="J9" s="45">
        <v>429</v>
      </c>
      <c r="K9" s="38">
        <f>SUM(B9:J9)</f>
        <v>30949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0</v>
      </c>
      <c r="D10" s="45">
        <v>0</v>
      </c>
      <c r="E10" s="45">
        <v>1</v>
      </c>
      <c r="F10" s="45">
        <v>1</v>
      </c>
      <c r="G10" s="45">
        <v>0</v>
      </c>
      <c r="H10" s="45">
        <v>0</v>
      </c>
      <c r="I10" s="45">
        <v>1</v>
      </c>
      <c r="J10" s="45">
        <v>0</v>
      </c>
      <c r="K10" s="38">
        <f>SUM(B10:J10)</f>
        <v>5</v>
      </c>
      <c r="L10"/>
      <c r="M10"/>
      <c r="N10"/>
    </row>
    <row r="11" spans="1:14" ht="16.5" customHeight="1">
      <c r="A11" s="44" t="s">
        <v>34</v>
      </c>
      <c r="B11" s="43">
        <v>62679</v>
      </c>
      <c r="C11" s="43">
        <v>44386</v>
      </c>
      <c r="D11" s="43">
        <v>74682</v>
      </c>
      <c r="E11" s="43">
        <v>33186</v>
      </c>
      <c r="F11" s="43">
        <v>46301</v>
      </c>
      <c r="G11" s="43">
        <v>59164</v>
      </c>
      <c r="H11" s="43">
        <v>63995</v>
      </c>
      <c r="I11" s="43">
        <v>76707</v>
      </c>
      <c r="J11" s="43">
        <v>15994</v>
      </c>
      <c r="K11" s="38">
        <f>SUM(B11:J11)</f>
        <v>477094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1.454512202362699</v>
      </c>
      <c r="C15" s="39">
        <v>1.919404078249254</v>
      </c>
      <c r="D15" s="39">
        <v>1.411942634653618</v>
      </c>
      <c r="E15" s="39">
        <v>2.050164867048716</v>
      </c>
      <c r="F15" s="39">
        <v>1.605672126977272</v>
      </c>
      <c r="G15" s="39">
        <v>1.86835639930011</v>
      </c>
      <c r="H15" s="39">
        <v>1.596287740818846</v>
      </c>
      <c r="I15" s="39">
        <v>1.586054710470602</v>
      </c>
      <c r="J15" s="39">
        <v>1.704210483292685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372042.5</v>
      </c>
      <c r="C17" s="36">
        <f t="shared" si="2"/>
        <v>372442.27999999997</v>
      </c>
      <c r="D17" s="36">
        <f t="shared" si="2"/>
        <v>493770.24000000005</v>
      </c>
      <c r="E17" s="36">
        <f t="shared" si="2"/>
        <v>292013.42000000004</v>
      </c>
      <c r="F17" s="36">
        <f t="shared" si="2"/>
        <v>330318.43</v>
      </c>
      <c r="G17" s="36">
        <f t="shared" si="2"/>
        <v>463169.73</v>
      </c>
      <c r="H17" s="36">
        <f t="shared" si="2"/>
        <v>348304.08999999997</v>
      </c>
      <c r="I17" s="36">
        <f t="shared" si="2"/>
        <v>458253.68999999994</v>
      </c>
      <c r="J17" s="36">
        <f t="shared" si="2"/>
        <v>110003.4</v>
      </c>
      <c r="K17" s="36">
        <f aca="true" t="shared" si="3" ref="K17:K22">SUM(B17:J17)</f>
        <v>3240317.7799999993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228877.24</v>
      </c>
      <c r="C18" s="30">
        <f t="shared" si="4"/>
        <v>179188.8</v>
      </c>
      <c r="D18" s="30">
        <f t="shared" si="4"/>
        <v>331977.75</v>
      </c>
      <c r="E18" s="30">
        <f t="shared" si="4"/>
        <v>129027.57</v>
      </c>
      <c r="F18" s="30">
        <f t="shared" si="4"/>
        <v>190490.64</v>
      </c>
      <c r="G18" s="30">
        <f t="shared" si="4"/>
        <v>239173.28</v>
      </c>
      <c r="H18" s="30">
        <f t="shared" si="4"/>
        <v>204405.58</v>
      </c>
      <c r="I18" s="30">
        <f t="shared" si="4"/>
        <v>252237.57</v>
      </c>
      <c r="J18" s="30">
        <f t="shared" si="4"/>
        <v>57636.52</v>
      </c>
      <c r="K18" s="30">
        <f t="shared" si="3"/>
        <v>1813014.9500000002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104027.5</v>
      </c>
      <c r="C19" s="30">
        <f t="shared" si="5"/>
        <v>164746.91</v>
      </c>
      <c r="D19" s="30">
        <f t="shared" si="5"/>
        <v>136755.79</v>
      </c>
      <c r="E19" s="30">
        <f t="shared" si="5"/>
        <v>135500.22</v>
      </c>
      <c r="F19" s="30">
        <f t="shared" si="5"/>
        <v>115374.87</v>
      </c>
      <c r="G19" s="30">
        <f t="shared" si="5"/>
        <v>207687.65</v>
      </c>
      <c r="H19" s="30">
        <f t="shared" si="5"/>
        <v>121884.54</v>
      </c>
      <c r="I19" s="30">
        <f t="shared" si="5"/>
        <v>147825.02</v>
      </c>
      <c r="J19" s="30">
        <f t="shared" si="5"/>
        <v>40588.24</v>
      </c>
      <c r="K19" s="30">
        <f t="shared" si="3"/>
        <v>1174390.74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-20328</v>
      </c>
      <c r="C25" s="30">
        <f t="shared" si="6"/>
        <v>-15901.6</v>
      </c>
      <c r="D25" s="30">
        <f t="shared" si="6"/>
        <v>-43252.96</v>
      </c>
      <c r="E25" s="30">
        <f t="shared" si="6"/>
        <v>-11668.8</v>
      </c>
      <c r="F25" s="30">
        <f t="shared" si="6"/>
        <v>-16416.4</v>
      </c>
      <c r="G25" s="30">
        <f t="shared" si="6"/>
        <v>-13054.8</v>
      </c>
      <c r="H25" s="30">
        <f t="shared" si="6"/>
        <v>-11514.8</v>
      </c>
      <c r="I25" s="30">
        <f t="shared" si="6"/>
        <v>-20776.8</v>
      </c>
      <c r="J25" s="30">
        <f t="shared" si="6"/>
        <v>-7279.780000000001</v>
      </c>
      <c r="K25" s="30">
        <f aca="true" t="shared" si="7" ref="K25:K33">SUM(B25:J25)</f>
        <v>-160193.94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-20328</v>
      </c>
      <c r="C26" s="30">
        <f t="shared" si="8"/>
        <v>-15901.6</v>
      </c>
      <c r="D26" s="30">
        <f t="shared" si="8"/>
        <v>-24626.8</v>
      </c>
      <c r="E26" s="30">
        <f t="shared" si="8"/>
        <v>-11668.8</v>
      </c>
      <c r="F26" s="30">
        <f t="shared" si="8"/>
        <v>-16416.4</v>
      </c>
      <c r="G26" s="30">
        <f t="shared" si="8"/>
        <v>-13054.8</v>
      </c>
      <c r="H26" s="30">
        <f t="shared" si="8"/>
        <v>-11514.8</v>
      </c>
      <c r="I26" s="30">
        <f t="shared" si="8"/>
        <v>-20776.8</v>
      </c>
      <c r="J26" s="30">
        <f t="shared" si="8"/>
        <v>-1887.6</v>
      </c>
      <c r="K26" s="30">
        <f t="shared" si="7"/>
        <v>-136175.6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-20328</v>
      </c>
      <c r="C27" s="30">
        <f aca="true" t="shared" si="9" ref="C27:J27">-ROUND((C9)*$E$3,2)</f>
        <v>-15901.6</v>
      </c>
      <c r="D27" s="30">
        <f t="shared" si="9"/>
        <v>-24626.8</v>
      </c>
      <c r="E27" s="30">
        <f t="shared" si="9"/>
        <v>-11668.8</v>
      </c>
      <c r="F27" s="30">
        <f t="shared" si="9"/>
        <v>-16416.4</v>
      </c>
      <c r="G27" s="30">
        <f t="shared" si="9"/>
        <v>-13054.8</v>
      </c>
      <c r="H27" s="30">
        <f t="shared" si="9"/>
        <v>-11514.8</v>
      </c>
      <c r="I27" s="30">
        <f t="shared" si="9"/>
        <v>-20776.8</v>
      </c>
      <c r="J27" s="30">
        <f t="shared" si="9"/>
        <v>-1887.6</v>
      </c>
      <c r="K27" s="30">
        <f t="shared" si="7"/>
        <v>-136175.6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0</v>
      </c>
      <c r="E39" s="27">
        <v>0</v>
      </c>
      <c r="F39" s="17">
        <v>0</v>
      </c>
      <c r="G39" s="27">
        <v>0</v>
      </c>
      <c r="H39" s="27">
        <v>0</v>
      </c>
      <c r="I39" s="17">
        <v>0</v>
      </c>
      <c r="J39" s="17">
        <v>0</v>
      </c>
      <c r="K39" s="2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0</v>
      </c>
      <c r="E40" s="27">
        <v>0</v>
      </c>
      <c r="F40" s="17">
        <v>0</v>
      </c>
      <c r="G40" s="27">
        <v>0</v>
      </c>
      <c r="H40" s="27">
        <v>0</v>
      </c>
      <c r="I40" s="17">
        <v>0</v>
      </c>
      <c r="J40" s="17">
        <v>0</v>
      </c>
      <c r="K40" s="2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351714.5</v>
      </c>
      <c r="C45" s="27">
        <f aca="true" t="shared" si="11" ref="C45:J45">IF(C17+C25+C46&lt;0,0,C17+C25+C46)</f>
        <v>356540.68</v>
      </c>
      <c r="D45" s="27">
        <f t="shared" si="11"/>
        <v>450517.28</v>
      </c>
      <c r="E45" s="27">
        <f t="shared" si="11"/>
        <v>280344.62000000005</v>
      </c>
      <c r="F45" s="27">
        <f t="shared" si="11"/>
        <v>313902.02999999997</v>
      </c>
      <c r="G45" s="27">
        <f t="shared" si="11"/>
        <v>362199.5600000002</v>
      </c>
      <c r="H45" s="27">
        <f t="shared" si="11"/>
        <v>336789.29</v>
      </c>
      <c r="I45" s="27">
        <f t="shared" si="11"/>
        <v>437476.88999999996</v>
      </c>
      <c r="J45" s="27">
        <f t="shared" si="11"/>
        <v>102723.62</v>
      </c>
      <c r="K45" s="20">
        <f>SUM(B45:J45)</f>
        <v>2992208.4700000007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-87915.36999999982</v>
      </c>
      <c r="H46" s="17">
        <v>0</v>
      </c>
      <c r="I46" s="17">
        <v>0</v>
      </c>
      <c r="J46" s="17">
        <v>0</v>
      </c>
      <c r="K46" s="17">
        <f>SUM(B46:J46)</f>
        <v>-87915.36999999982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351714.5</v>
      </c>
      <c r="C51" s="10">
        <f t="shared" si="13"/>
        <v>356540.68</v>
      </c>
      <c r="D51" s="10">
        <f t="shared" si="13"/>
        <v>450517.28</v>
      </c>
      <c r="E51" s="10">
        <f t="shared" si="13"/>
        <v>280344.61</v>
      </c>
      <c r="F51" s="10">
        <f t="shared" si="13"/>
        <v>313902.03</v>
      </c>
      <c r="G51" s="10">
        <f t="shared" si="13"/>
        <v>362199.57</v>
      </c>
      <c r="H51" s="10">
        <f t="shared" si="13"/>
        <v>336789.3</v>
      </c>
      <c r="I51" s="10">
        <f>SUM(I52:I64)</f>
        <v>437476.88</v>
      </c>
      <c r="J51" s="10">
        <f t="shared" si="13"/>
        <v>102723.62</v>
      </c>
      <c r="K51" s="5">
        <f>SUM(K52:K64)</f>
        <v>2992208.4699999997</v>
      </c>
      <c r="L51" s="9"/>
    </row>
    <row r="52" spans="1:11" ht="16.5" customHeight="1">
      <c r="A52" s="7" t="s">
        <v>61</v>
      </c>
      <c r="B52" s="8">
        <v>306202.64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306202.64</v>
      </c>
    </row>
    <row r="53" spans="1:11" ht="16.5" customHeight="1">
      <c r="A53" s="7" t="s">
        <v>62</v>
      </c>
      <c r="B53" s="8">
        <v>45511.86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45511.86</v>
      </c>
    </row>
    <row r="54" spans="1:11" ht="16.5" customHeight="1">
      <c r="A54" s="7" t="s">
        <v>4</v>
      </c>
      <c r="B54" s="6">
        <v>0</v>
      </c>
      <c r="C54" s="8">
        <v>356540.68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356540.68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450517.28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450517.28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280344.61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280344.61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313902.03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313902.03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362199.57</v>
      </c>
      <c r="H58" s="6">
        <v>0</v>
      </c>
      <c r="I58" s="6">
        <v>0</v>
      </c>
      <c r="J58" s="6">
        <v>0</v>
      </c>
      <c r="K58" s="5">
        <f t="shared" si="14"/>
        <v>362199.57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336789.3</v>
      </c>
      <c r="I59" s="6">
        <v>0</v>
      </c>
      <c r="J59" s="6">
        <v>0</v>
      </c>
      <c r="K59" s="5">
        <f t="shared" si="14"/>
        <v>336789.3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146248.52</v>
      </c>
      <c r="J61" s="6">
        <v>0</v>
      </c>
      <c r="K61" s="5">
        <f t="shared" si="14"/>
        <v>146248.52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291228.36</v>
      </c>
      <c r="J62" s="6">
        <v>0</v>
      </c>
      <c r="K62" s="5">
        <f t="shared" si="14"/>
        <v>291228.36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102723.62</v>
      </c>
      <c r="K63" s="5">
        <f t="shared" si="14"/>
        <v>102723.62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2020-04-16T23:02:53Z</dcterms:modified>
  <cp:category/>
  <cp:version/>
  <cp:contentType/>
  <cp:contentStatus/>
</cp:coreProperties>
</file>