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<sst xmlns="http://schemas.openxmlformats.org/spreadsheetml/2006/main" count="72" uniqueCount="71">
  <si>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</si>
  <si>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</si>
  <si>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</si>
  <si>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</si>
  <si>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</si>
  <si>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</si>
  <si>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</si>
  <si>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</si>
  <si>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</si>
  <si>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</si>
  <si>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</si>
  <si>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</si>
  <si>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</si>
  <si>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</si>
  <si>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</si>
  <si>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</si>
  <si>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</si>
  <si>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</si>
  <si>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</si>
  <si>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</si>
  <si>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</si>
  <si>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</si>
  <si>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</si>
  <si>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</si>
  <si>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</si>
  <si>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</si>
  <si>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</si>
  <si>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</si>
  <si>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</si>
  <si>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</si>
  <si>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</si>
  <si>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</si>
  <si>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</si>
  <si>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</si>
  <si>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</si>
  <si>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</si>
  <si>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</si>
  <si>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</si>
  <si>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</si>
  <si>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</si>
  <si>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</si>
  <si>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</si>
  <si>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</si>
  <si>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</si>
  <si>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</si>
  <si>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</si>
  <si>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</si>
  <si>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</si>
  <si>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</si>
  <si>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</si>
  <si>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</si>
  <si>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</si>
  <si>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</si>
  <si>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</si>
  <si>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</si>
  <si>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</si>
  <si>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</si>
  <si>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</si>
  <si>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</si>
  <si>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</si>
  <si>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</si>
  <si>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</si>
  <si>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</si>
  <si>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</si>
  <si>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</si>
  <si>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</si>
  <si>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</si>
  <si>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</si>
  <si>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</si>
  <si>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</si>
  <si>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10/04/20 - VENCIMENTO 17/04/20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</si>
</sst>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46934</v>
      </c>
      <c r="C7" s="47">
        <f t="shared" si="0"/>
        <v>33559</v>
      </c>
      <c r="D7" s="47">
        <f t="shared" si="0"/>
        <v>57744</v>
      </c>
      <c r="E7" s="47">
        <f t="shared" si="0"/>
        <v>26602</v>
      </c>
      <c r="F7" s="47">
        <f t="shared" si="0"/>
        <v>36975</v>
      </c>
      <c r="G7" s="47">
        <f t="shared" si="0"/>
        <v>44734</v>
      </c>
      <c r="H7" s="47">
        <f t="shared" si="0"/>
        <v>47246</v>
      </c>
      <c r="I7" s="47">
        <f t="shared" si="0"/>
        <v>60926</v>
      </c>
      <c r="J7" s="47">
        <f t="shared" si="0"/>
        <v>12535</v>
      </c>
      <c r="K7" s="47">
        <f t="shared" si="0"/>
        <v>367255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3441</v>
      </c>
      <c r="C8" s="45">
        <f t="shared" si="1"/>
        <v>2575</v>
      </c>
      <c r="D8" s="45">
        <f t="shared" si="1"/>
        <v>4109</v>
      </c>
      <c r="E8" s="45">
        <f t="shared" si="1"/>
        <v>2080</v>
      </c>
      <c r="F8" s="45">
        <f t="shared" si="1"/>
        <v>2815</v>
      </c>
      <c r="G8" s="45">
        <f t="shared" si="1"/>
        <v>2037</v>
      </c>
      <c r="H8" s="45">
        <f t="shared" si="1"/>
        <v>2093</v>
      </c>
      <c r="I8" s="45">
        <f t="shared" si="1"/>
        <v>3559</v>
      </c>
      <c r="J8" s="45">
        <f t="shared" si="1"/>
        <v>379</v>
      </c>
      <c r="K8" s="38">
        <f>SUM(B8:J8)</f>
        <v>23088</v>
      </c>
      <c r="L8"/>
      <c r="M8"/>
      <c r="N8"/>
    </row>
    <row r="9" spans="1:14" ht="16.5" customHeight="1">
      <c r="A9" s="22" t="s">
        <v>36</v>
      </c>
      <c r="B9" s="45">
        <v>3437</v>
      </c>
      <c r="C9" s="45">
        <v>2575</v>
      </c>
      <c r="D9" s="45">
        <v>4109</v>
      </c>
      <c r="E9" s="45">
        <v>2077</v>
      </c>
      <c r="F9" s="45">
        <v>2815</v>
      </c>
      <c r="G9" s="45">
        <v>2037</v>
      </c>
      <c r="H9" s="45">
        <v>2093</v>
      </c>
      <c r="I9" s="45">
        <v>3558</v>
      </c>
      <c r="J9" s="45">
        <v>379</v>
      </c>
      <c r="K9" s="38">
        <f>SUM(B9:J9)</f>
        <v>23080</v>
      </c>
      <c r="L9"/>
      <c r="M9"/>
      <c r="N9"/>
    </row>
    <row r="10" spans="1:14" ht="16.5" customHeight="1">
      <c r="A10" s="22" t="s">
        <v>35</v>
      </c>
      <c r="B10" s="45">
        <v>4</v>
      </c>
      <c r="C10" s="45">
        <v>0</v>
      </c>
      <c r="D10" s="45">
        <v>0</v>
      </c>
      <c r="E10" s="45">
        <v>3</v>
      </c>
      <c r="F10" s="45">
        <v>0</v>
      </c>
      <c r="G10" s="45">
        <v>0</v>
      </c>
      <c r="H10" s="45">
        <v>0</v>
      </c>
      <c r="I10" s="45">
        <v>1</v>
      </c>
      <c r="J10" s="45">
        <v>0</v>
      </c>
      <c r="K10" s="38">
        <f>SUM(B10:J10)</f>
        <v>8</v>
      </c>
      <c r="L10"/>
      <c r="M10"/>
      <c r="N10"/>
    </row>
    <row r="11" spans="1:14" ht="16.5" customHeight="1">
      <c r="A11" s="44" t="s">
        <v>34</v>
      </c>
      <c r="B11" s="43">
        <v>43493</v>
      </c>
      <c r="C11" s="43">
        <v>30984</v>
      </c>
      <c r="D11" s="43">
        <v>53635</v>
      </c>
      <c r="E11" s="43">
        <v>24522</v>
      </c>
      <c r="F11" s="43">
        <v>34160</v>
      </c>
      <c r="G11" s="43">
        <v>42697</v>
      </c>
      <c r="H11" s="43">
        <v>45153</v>
      </c>
      <c r="I11" s="43">
        <v>57367</v>
      </c>
      <c r="J11" s="43">
        <v>12156</v>
      </c>
      <c r="K11" s="38">
        <f>SUM(B11:J11)</f>
        <v>344167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1.454512202362699</v>
      </c>
      <c r="C15" s="39">
        <v>1.919404078249254</v>
      </c>
      <c r="D15" s="39">
        <v>1.411942634653618</v>
      </c>
      <c r="E15" s="39">
        <v>2.050164867048716</v>
      </c>
      <c r="F15" s="39">
        <v>1.605672126977272</v>
      </c>
      <c r="G15" s="39">
        <v>1.86835639930011</v>
      </c>
      <c r="H15" s="39">
        <v>1.596287740818846</v>
      </c>
      <c r="I15" s="39">
        <v>1.586054710470602</v>
      </c>
      <c r="J15" s="39">
        <v>1.704210483292685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271297.02999999997</v>
      </c>
      <c r="C17" s="36">
        <f t="shared" si="2"/>
        <v>268967.79</v>
      </c>
      <c r="D17" s="36">
        <f t="shared" si="2"/>
        <v>362192.73000000004</v>
      </c>
      <c r="E17" s="36">
        <f t="shared" si="2"/>
        <v>223835.09000000003</v>
      </c>
      <c r="F17" s="36">
        <f t="shared" si="2"/>
        <v>250491.28999999998</v>
      </c>
      <c r="G17" s="36">
        <f t="shared" si="2"/>
        <v>338046.37</v>
      </c>
      <c r="H17" s="36">
        <f t="shared" si="2"/>
        <v>253442.3</v>
      </c>
      <c r="I17" s="36">
        <f t="shared" si="2"/>
        <v>357518.29</v>
      </c>
      <c r="J17" s="36">
        <f t="shared" si="2"/>
        <v>86749.55</v>
      </c>
      <c r="K17" s="36">
        <f aca="true" t="shared" si="3" ref="K17:K22">SUM(B17:J17)</f>
        <v>2412540.44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159613.15</v>
      </c>
      <c r="C18" s="30">
        <f t="shared" si="4"/>
        <v>125279.1</v>
      </c>
      <c r="D18" s="30">
        <f t="shared" si="4"/>
        <v>238788.76</v>
      </c>
      <c r="E18" s="30">
        <f t="shared" si="4"/>
        <v>95772.52</v>
      </c>
      <c r="F18" s="30">
        <f t="shared" si="4"/>
        <v>140774.92</v>
      </c>
      <c r="G18" s="30">
        <f t="shared" si="4"/>
        <v>172203.53</v>
      </c>
      <c r="H18" s="30">
        <f t="shared" si="4"/>
        <v>144979.08</v>
      </c>
      <c r="I18" s="30">
        <f t="shared" si="4"/>
        <v>188724.38</v>
      </c>
      <c r="J18" s="30">
        <f t="shared" si="4"/>
        <v>43991.58</v>
      </c>
      <c r="K18" s="30">
        <f t="shared" si="3"/>
        <v>1310127.02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72546.12</v>
      </c>
      <c r="C19" s="30">
        <f t="shared" si="5"/>
        <v>115182.12</v>
      </c>
      <c r="D19" s="30">
        <f t="shared" si="5"/>
        <v>98367.27</v>
      </c>
      <c r="E19" s="30">
        <f t="shared" si="5"/>
        <v>100576.94</v>
      </c>
      <c r="F19" s="30">
        <f t="shared" si="5"/>
        <v>85263.45</v>
      </c>
      <c r="G19" s="30">
        <f t="shared" si="5"/>
        <v>149534.04</v>
      </c>
      <c r="H19" s="30">
        <f t="shared" si="5"/>
        <v>86449.25</v>
      </c>
      <c r="I19" s="30">
        <f t="shared" si="5"/>
        <v>110602.81</v>
      </c>
      <c r="J19" s="30">
        <f t="shared" si="5"/>
        <v>30979.33</v>
      </c>
      <c r="K19" s="30">
        <f t="shared" si="3"/>
        <v>849501.33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-15122.8</v>
      </c>
      <c r="C25" s="30">
        <f t="shared" si="6"/>
        <v>-11330</v>
      </c>
      <c r="D25" s="30">
        <f t="shared" si="6"/>
        <v>-36705.759999999995</v>
      </c>
      <c r="E25" s="30">
        <f t="shared" si="6"/>
        <v>-9138.8</v>
      </c>
      <c r="F25" s="30">
        <f t="shared" si="6"/>
        <v>-12386</v>
      </c>
      <c r="G25" s="30">
        <f t="shared" si="6"/>
        <v>-8962.8</v>
      </c>
      <c r="H25" s="30">
        <f t="shared" si="6"/>
        <v>-9209.2</v>
      </c>
      <c r="I25" s="30">
        <f t="shared" si="6"/>
        <v>-15655.2</v>
      </c>
      <c r="J25" s="30">
        <f t="shared" si="6"/>
        <v>-7059.780000000001</v>
      </c>
      <c r="K25" s="30">
        <f aca="true" t="shared" si="7" ref="K25:K33">SUM(B25:J25)</f>
        <v>-125570.34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-15122.8</v>
      </c>
      <c r="C26" s="30">
        <f t="shared" si="8"/>
        <v>-11330</v>
      </c>
      <c r="D26" s="30">
        <f t="shared" si="8"/>
        <v>-18079.6</v>
      </c>
      <c r="E26" s="30">
        <f t="shared" si="8"/>
        <v>-9138.8</v>
      </c>
      <c r="F26" s="30">
        <f t="shared" si="8"/>
        <v>-12386</v>
      </c>
      <c r="G26" s="30">
        <f t="shared" si="8"/>
        <v>-8962.8</v>
      </c>
      <c r="H26" s="30">
        <f t="shared" si="8"/>
        <v>-9209.2</v>
      </c>
      <c r="I26" s="30">
        <f t="shared" si="8"/>
        <v>-15655.2</v>
      </c>
      <c r="J26" s="30">
        <f t="shared" si="8"/>
        <v>-1667.6</v>
      </c>
      <c r="K26" s="30">
        <f t="shared" si="7"/>
        <v>-101552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-15122.8</v>
      </c>
      <c r="C27" s="30">
        <f aca="true" t="shared" si="9" ref="C27:J27">-ROUND((C9)*$E$3,2)</f>
        <v>-11330</v>
      </c>
      <c r="D27" s="30">
        <f t="shared" si="9"/>
        <v>-18079.6</v>
      </c>
      <c r="E27" s="30">
        <f t="shared" si="9"/>
        <v>-9138.8</v>
      </c>
      <c r="F27" s="30">
        <f t="shared" si="9"/>
        <v>-12386</v>
      </c>
      <c r="G27" s="30">
        <f t="shared" si="9"/>
        <v>-8962.8</v>
      </c>
      <c r="H27" s="30">
        <f t="shared" si="9"/>
        <v>-9209.2</v>
      </c>
      <c r="I27" s="30">
        <f t="shared" si="9"/>
        <v>-15655.2</v>
      </c>
      <c r="J27" s="30">
        <f t="shared" si="9"/>
        <v>-1667.6</v>
      </c>
      <c r="K27" s="30">
        <f t="shared" si="7"/>
        <v>-101552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0</v>
      </c>
      <c r="F40" s="17">
        <v>0</v>
      </c>
      <c r="G40" s="27">
        <v>0</v>
      </c>
      <c r="H40" s="27">
        <v>0</v>
      </c>
      <c r="I40" s="17">
        <v>0</v>
      </c>
      <c r="J40" s="17">
        <v>0</v>
      </c>
      <c r="K40" s="2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256174.22999999998</v>
      </c>
      <c r="C45" s="27">
        <f aca="true" t="shared" si="11" ref="C45:J45">IF(C17+C25+C46&lt;0,0,C17+C25+C46)</f>
        <v>257637.78999999998</v>
      </c>
      <c r="D45" s="27">
        <f t="shared" si="11"/>
        <v>325486.97000000003</v>
      </c>
      <c r="E45" s="27">
        <f t="shared" si="11"/>
        <v>88327.01000000013</v>
      </c>
      <c r="F45" s="27">
        <f t="shared" si="11"/>
        <v>238105.28999999998</v>
      </c>
      <c r="G45" s="27">
        <f t="shared" si="11"/>
        <v>0</v>
      </c>
      <c r="H45" s="27">
        <f t="shared" si="11"/>
        <v>244233.09999999998</v>
      </c>
      <c r="I45" s="27">
        <f t="shared" si="11"/>
        <v>341863.08999999997</v>
      </c>
      <c r="J45" s="27">
        <f t="shared" si="11"/>
        <v>79689.77</v>
      </c>
      <c r="K45" s="20">
        <f>SUM(B45:J45)</f>
        <v>1831517.25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27">
        <v>-126369.27999999991</v>
      </c>
      <c r="F46" s="17">
        <v>0</v>
      </c>
      <c r="G46" s="27">
        <v>-416998.9399999998</v>
      </c>
      <c r="H46" s="17">
        <v>0</v>
      </c>
      <c r="I46" s="17">
        <v>0</v>
      </c>
      <c r="J46" s="17">
        <v>0</v>
      </c>
      <c r="K46" s="20">
        <f>SUM(B46:J46)</f>
        <v>-543368.2199999997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-87915.36999999982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20">
        <f>SUM(B47:J47)</f>
        <v>-87915.36999999982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256174.22999999998</v>
      </c>
      <c r="C51" s="10">
        <f t="shared" si="13"/>
        <v>257637.79</v>
      </c>
      <c r="D51" s="10">
        <f t="shared" si="13"/>
        <v>325486.97</v>
      </c>
      <c r="E51" s="10">
        <f t="shared" si="13"/>
        <v>88326.99</v>
      </c>
      <c r="F51" s="10">
        <f t="shared" si="13"/>
        <v>238105.28</v>
      </c>
      <c r="G51" s="10">
        <f t="shared" si="13"/>
        <v>0</v>
      </c>
      <c r="H51" s="10">
        <f t="shared" si="13"/>
        <v>244233.09</v>
      </c>
      <c r="I51" s="10">
        <f>SUM(I52:I64)</f>
        <v>341863.08999999997</v>
      </c>
      <c r="J51" s="10">
        <f t="shared" si="13"/>
        <v>79689.78</v>
      </c>
      <c r="K51" s="5">
        <f>SUM(K52:K64)</f>
        <v>1831517.2200000002</v>
      </c>
      <c r="L51" s="9"/>
    </row>
    <row r="52" spans="1:11" ht="16.5" customHeight="1">
      <c r="A52" s="7" t="s">
        <v>61</v>
      </c>
      <c r="B52" s="8">
        <v>223486.4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223486.4</v>
      </c>
    </row>
    <row r="53" spans="1:11" ht="16.5" customHeight="1">
      <c r="A53" s="7" t="s">
        <v>62</v>
      </c>
      <c r="B53" s="8">
        <v>32687.83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32687.83</v>
      </c>
    </row>
    <row r="54" spans="1:11" ht="16.5" customHeight="1">
      <c r="A54" s="7" t="s">
        <v>4</v>
      </c>
      <c r="B54" s="6">
        <v>0</v>
      </c>
      <c r="C54" s="8">
        <v>257637.79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257637.79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325486.97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325486.97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88326.99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88326.99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238105.28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238105.28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0</v>
      </c>
      <c r="H58" s="6">
        <v>0</v>
      </c>
      <c r="I58" s="6">
        <v>0</v>
      </c>
      <c r="J58" s="6">
        <v>0</v>
      </c>
      <c r="K58" s="5">
        <f t="shared" si="14"/>
        <v>0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244233.09</v>
      </c>
      <c r="I59" s="6">
        <v>0</v>
      </c>
      <c r="J59" s="6">
        <v>0</v>
      </c>
      <c r="K59" s="5">
        <f t="shared" si="14"/>
        <v>244233.09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112131.09</v>
      </c>
      <c r="J61" s="6">
        <v>0</v>
      </c>
      <c r="K61" s="5">
        <f t="shared" si="14"/>
        <v>112131.09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229732</v>
      </c>
      <c r="J62" s="6">
        <v>0</v>
      </c>
      <c r="K62" s="5">
        <f t="shared" si="14"/>
        <v>229732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79689.78</v>
      </c>
      <c r="K63" s="5">
        <f t="shared" si="14"/>
        <v>79689.78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2020-04-16T23:01:28Z</dcterms:modified>
  <cp:category/>
  <cp:version/>
  <cp:contentType/>
  <cp:contentStatus/>
</cp:coreProperties>
</file>