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<sst xmlns="http://schemas.openxmlformats.org/spreadsheetml/2006/main" count="73" uniqueCount="72">
  <si>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</si>
  <si>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</si>
  <si>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</si>
  <si>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</si>
  <si>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</si>
  <si>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</si>
  <si>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</si>
  <si>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</si>
  <si>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</si>
  <si>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</si>
  <si>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</si>
  <si>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</si>
  <si>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</si>
  <si>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</si>
  <si>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</si>
  <si>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</si>
  <si>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</si>
  <si>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</si>
  <si>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</si>
  <si>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</si>
  <si>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</si>
  <si>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</si>
  <si>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</si>
  <si>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</si>
  <si>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</si>
  <si>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</si>
  <si>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</si>
  <si>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</si>
  <si>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</si>
  <si>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</si>
  <si>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</si>
  <si>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</si>
  <si>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</si>
  <si>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</si>
  <si>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</si>
  <si>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</si>
  <si>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</si>
  <si>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</si>
  <si>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</si>
  <si>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</si>
  <si>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</si>
  <si>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</si>
  <si>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</si>
  <si>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</si>
  <si>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</si>
  <si>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</si>
  <si>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</si>
  <si>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</si>
  <si>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</si>
  <si>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</si>
  <si>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</si>
  <si>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</si>
  <si>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</si>
  <si>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</si>
  <si>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</si>
  <si>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</si>
  <si>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</si>
  <si>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</si>
  <si>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</si>
  <si>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</si>
  <si>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</si>
  <si>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</si>
  <si>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</si>
  <si>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</si>
  <si>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</si>
  <si>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</si>
  <si>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</si>
  <si>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</si>
  <si>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</si>
  <si>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01/04/20 - VENCIMENTO 08/04/20</t>
  </si>
  <si>
    <t>5.3. Revisão de Remuneração pelo Transporte Coletivo ¹</t>
  </si>
  <si>
    <t>¹ Passageiros e fator de transição de 09 a 30/09/19 (24.628 passageiros)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</si>
</sst>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106379</v>
      </c>
      <c r="C7" s="47">
        <f t="shared" si="0"/>
        <v>82705</v>
      </c>
      <c r="D7" s="47">
        <f t="shared" si="0"/>
        <v>118259</v>
      </c>
      <c r="E7" s="47">
        <f t="shared" si="0"/>
        <v>63482</v>
      </c>
      <c r="F7" s="47">
        <f t="shared" si="0"/>
        <v>77059</v>
      </c>
      <c r="G7" s="47">
        <f t="shared" si="0"/>
        <v>90548</v>
      </c>
      <c r="H7" s="47">
        <f t="shared" si="0"/>
        <v>97517</v>
      </c>
      <c r="I7" s="47">
        <f t="shared" si="0"/>
        <v>130614</v>
      </c>
      <c r="J7" s="47">
        <f t="shared" si="0"/>
        <v>29518</v>
      </c>
      <c r="K7" s="47">
        <f t="shared" si="0"/>
        <v>796081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5854</v>
      </c>
      <c r="C8" s="45">
        <f t="shared" si="1"/>
        <v>4089</v>
      </c>
      <c r="D8" s="45">
        <f t="shared" si="1"/>
        <v>5766</v>
      </c>
      <c r="E8" s="45">
        <f t="shared" si="1"/>
        <v>3262</v>
      </c>
      <c r="F8" s="45">
        <f t="shared" si="1"/>
        <v>4529</v>
      </c>
      <c r="G8" s="45">
        <f t="shared" si="1"/>
        <v>3021</v>
      </c>
      <c r="H8" s="45">
        <f t="shared" si="1"/>
        <v>2806</v>
      </c>
      <c r="I8" s="45">
        <f t="shared" si="1"/>
        <v>5569</v>
      </c>
      <c r="J8" s="45">
        <f t="shared" si="1"/>
        <v>617</v>
      </c>
      <c r="K8" s="38">
        <f>SUM(B8:J8)</f>
        <v>35513</v>
      </c>
      <c r="L8"/>
      <c r="M8"/>
      <c r="N8"/>
    </row>
    <row r="9" spans="1:14" ht="16.5" customHeight="1">
      <c r="A9" s="22" t="s">
        <v>35</v>
      </c>
      <c r="B9" s="45">
        <v>5851</v>
      </c>
      <c r="C9" s="45">
        <v>4089</v>
      </c>
      <c r="D9" s="45">
        <v>5766</v>
      </c>
      <c r="E9" s="45">
        <v>3255</v>
      </c>
      <c r="F9" s="45">
        <v>4529</v>
      </c>
      <c r="G9" s="45">
        <v>3019</v>
      </c>
      <c r="H9" s="45">
        <v>2806</v>
      </c>
      <c r="I9" s="45">
        <v>5566</v>
      </c>
      <c r="J9" s="45">
        <v>617</v>
      </c>
      <c r="K9" s="38">
        <f>SUM(B9:J9)</f>
        <v>35498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0</v>
      </c>
      <c r="D10" s="45">
        <v>0</v>
      </c>
      <c r="E10" s="45">
        <v>7</v>
      </c>
      <c r="F10" s="45">
        <v>0</v>
      </c>
      <c r="G10" s="45">
        <v>2</v>
      </c>
      <c r="H10" s="45">
        <v>0</v>
      </c>
      <c r="I10" s="45">
        <v>3</v>
      </c>
      <c r="J10" s="45">
        <v>0</v>
      </c>
      <c r="K10" s="38">
        <f>SUM(B10:J10)</f>
        <v>15</v>
      </c>
      <c r="L10"/>
      <c r="M10"/>
      <c r="N10"/>
    </row>
    <row r="11" spans="1:14" ht="16.5" customHeight="1">
      <c r="A11" s="44" t="s">
        <v>33</v>
      </c>
      <c r="B11" s="43">
        <v>100525</v>
      </c>
      <c r="C11" s="43">
        <v>78616</v>
      </c>
      <c r="D11" s="43">
        <v>112493</v>
      </c>
      <c r="E11" s="43">
        <v>60220</v>
      </c>
      <c r="F11" s="43">
        <v>72530</v>
      </c>
      <c r="G11" s="43">
        <v>87527</v>
      </c>
      <c r="H11" s="43">
        <v>94711</v>
      </c>
      <c r="I11" s="43">
        <v>125045</v>
      </c>
      <c r="J11" s="43">
        <v>28901</v>
      </c>
      <c r="K11" s="38">
        <f>SUM(B11:J11)</f>
        <v>760568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1.354210349233806</v>
      </c>
      <c r="C15" s="39">
        <v>1.535018796507205</v>
      </c>
      <c r="D15" s="39">
        <v>1.399404085508314</v>
      </c>
      <c r="E15" s="39">
        <v>1.833132929842696</v>
      </c>
      <c r="F15" s="39">
        <v>1.279778940420417</v>
      </c>
      <c r="G15" s="39">
        <v>1.192583806610859</v>
      </c>
      <c r="H15" s="39">
        <v>1.509412501726955</v>
      </c>
      <c r="I15" s="39">
        <v>1.580319727197975</v>
      </c>
      <c r="J15" s="39">
        <v>1.625878262679095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529055.45</v>
      </c>
      <c r="C17" s="36">
        <f t="shared" si="2"/>
        <v>502437.54</v>
      </c>
      <c r="D17" s="36">
        <f t="shared" si="2"/>
        <v>709396.2899999999</v>
      </c>
      <c r="E17" s="36">
        <f t="shared" si="2"/>
        <v>446444.31</v>
      </c>
      <c r="F17" s="36">
        <f t="shared" si="2"/>
        <v>399923.07999999996</v>
      </c>
      <c r="G17" s="36">
        <f t="shared" si="2"/>
        <v>432001.21</v>
      </c>
      <c r="H17" s="36">
        <f t="shared" si="2"/>
        <v>473691.57999999996</v>
      </c>
      <c r="I17" s="36">
        <f t="shared" si="2"/>
        <v>697572.5499999999</v>
      </c>
      <c r="J17" s="36">
        <f t="shared" si="2"/>
        <v>180208.93</v>
      </c>
      <c r="K17" s="36">
        <f aca="true" t="shared" si="3" ref="K17:K22">SUM(B17:J17)</f>
        <v>4370730.9399999995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361773.7</v>
      </c>
      <c r="C18" s="30">
        <f t="shared" si="4"/>
        <v>308746.04</v>
      </c>
      <c r="D18" s="30">
        <f t="shared" si="4"/>
        <v>489036.44</v>
      </c>
      <c r="E18" s="30">
        <f t="shared" si="4"/>
        <v>228547.9</v>
      </c>
      <c r="F18" s="30">
        <f t="shared" si="4"/>
        <v>293386.73</v>
      </c>
      <c r="G18" s="30">
        <f t="shared" si="4"/>
        <v>348564.53</v>
      </c>
      <c r="H18" s="30">
        <f t="shared" si="4"/>
        <v>299240.67</v>
      </c>
      <c r="I18" s="30">
        <f t="shared" si="4"/>
        <v>404589.93</v>
      </c>
      <c r="J18" s="30">
        <f t="shared" si="4"/>
        <v>103593.42</v>
      </c>
      <c r="K18" s="30">
        <f t="shared" si="3"/>
        <v>2837479.36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128143.99</v>
      </c>
      <c r="C19" s="30">
        <f t="shared" si="5"/>
        <v>165184.93</v>
      </c>
      <c r="D19" s="30">
        <f t="shared" si="5"/>
        <v>195323.15</v>
      </c>
      <c r="E19" s="30">
        <f t="shared" si="5"/>
        <v>190410.78</v>
      </c>
      <c r="F19" s="30">
        <f t="shared" si="5"/>
        <v>82083.43</v>
      </c>
      <c r="G19" s="30">
        <f t="shared" si="5"/>
        <v>67127.88</v>
      </c>
      <c r="H19" s="30">
        <f t="shared" si="5"/>
        <v>152436.94</v>
      </c>
      <c r="I19" s="30">
        <f t="shared" si="5"/>
        <v>234791.52</v>
      </c>
      <c r="J19" s="30">
        <f t="shared" si="5"/>
        <v>64836.87</v>
      </c>
      <c r="K19" s="30">
        <f t="shared" si="3"/>
        <v>1280339.4900000002</v>
      </c>
      <c r="L19"/>
      <c r="M19"/>
      <c r="N19"/>
    </row>
    <row r="20" spans="1:14" ht="16.5" customHeight="1">
      <c r="A20" s="18" t="s">
        <v>27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-83178.05</v>
      </c>
      <c r="C25" s="30">
        <f t="shared" si="6"/>
        <v>-19616.399999999998</v>
      </c>
      <c r="D25" s="30">
        <f t="shared" si="6"/>
        <v>-59857.52000000003</v>
      </c>
      <c r="E25" s="30">
        <f t="shared" si="6"/>
        <v>352298.3</v>
      </c>
      <c r="F25" s="30">
        <f t="shared" si="6"/>
        <v>-19927.6</v>
      </c>
      <c r="G25" s="30">
        <f t="shared" si="6"/>
        <v>430298.39</v>
      </c>
      <c r="H25" s="30">
        <f t="shared" si="6"/>
        <v>-25310.84</v>
      </c>
      <c r="I25" s="30">
        <f t="shared" si="6"/>
        <v>-44722.21000000001</v>
      </c>
      <c r="J25" s="30">
        <f t="shared" si="6"/>
        <v>-14348.56</v>
      </c>
      <c r="K25" s="30">
        <f aca="true" t="shared" si="7" ref="K25:K33">SUM(B25:J25)</f>
        <v>515635.51000000007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-83178.05</v>
      </c>
      <c r="C26" s="30">
        <f t="shared" si="8"/>
        <v>-19616.399999999998</v>
      </c>
      <c r="D26" s="30">
        <f t="shared" si="8"/>
        <v>-41231.36</v>
      </c>
      <c r="E26" s="30">
        <f t="shared" si="8"/>
        <v>-64977.07</v>
      </c>
      <c r="F26" s="30">
        <f t="shared" si="8"/>
        <v>-19927.6</v>
      </c>
      <c r="G26" s="30">
        <f t="shared" si="8"/>
        <v>-89701.61</v>
      </c>
      <c r="H26" s="30">
        <f t="shared" si="8"/>
        <v>-25310.84</v>
      </c>
      <c r="I26" s="30">
        <f t="shared" si="8"/>
        <v>-44722.21000000001</v>
      </c>
      <c r="J26" s="30">
        <f t="shared" si="8"/>
        <v>-8956.38</v>
      </c>
      <c r="K26" s="30">
        <f t="shared" si="7"/>
        <v>-397621.5200000001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-25744.4</v>
      </c>
      <c r="C27" s="30">
        <f aca="true" t="shared" si="9" ref="C27:J27">-ROUND((C9)*$E$3,2)</f>
        <v>-17991.6</v>
      </c>
      <c r="D27" s="30">
        <f t="shared" si="9"/>
        <v>-25370.4</v>
      </c>
      <c r="E27" s="30">
        <f t="shared" si="9"/>
        <v>-14322</v>
      </c>
      <c r="F27" s="30">
        <f t="shared" si="9"/>
        <v>-19927.6</v>
      </c>
      <c r="G27" s="30">
        <f t="shared" si="9"/>
        <v>-13283.6</v>
      </c>
      <c r="H27" s="30">
        <f t="shared" si="9"/>
        <v>-12346.4</v>
      </c>
      <c r="I27" s="30">
        <f t="shared" si="9"/>
        <v>-24490.4</v>
      </c>
      <c r="J27" s="30">
        <f t="shared" si="9"/>
        <v>-2714.8</v>
      </c>
      <c r="K27" s="30">
        <f t="shared" si="7"/>
        <v>-156191.19999999998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-338.8</v>
      </c>
      <c r="C29" s="30">
        <v>0</v>
      </c>
      <c r="D29" s="30">
        <v>-74.8</v>
      </c>
      <c r="E29" s="30">
        <v>-246.4</v>
      </c>
      <c r="F29" s="26">
        <v>0</v>
      </c>
      <c r="G29" s="30">
        <v>-92.4</v>
      </c>
      <c r="H29" s="30">
        <v>-33.09</v>
      </c>
      <c r="I29" s="30">
        <v>-51.66</v>
      </c>
      <c r="J29" s="30">
        <v>-15.93</v>
      </c>
      <c r="K29" s="30">
        <f t="shared" si="7"/>
        <v>-853.0799999999999</v>
      </c>
      <c r="L29"/>
      <c r="M29"/>
      <c r="N29"/>
    </row>
    <row r="30" spans="1:14" ht="16.5" customHeight="1">
      <c r="A30" s="25" t="s">
        <v>20</v>
      </c>
      <c r="B30" s="30">
        <v>-57094.85</v>
      </c>
      <c r="C30" s="30">
        <v>-1624.8</v>
      </c>
      <c r="D30" s="30">
        <v>-15786.16</v>
      </c>
      <c r="E30" s="30">
        <v>-50408.67</v>
      </c>
      <c r="F30" s="26">
        <v>0</v>
      </c>
      <c r="G30" s="30">
        <v>-76325.61</v>
      </c>
      <c r="H30" s="30">
        <v>-12931.35</v>
      </c>
      <c r="I30" s="30">
        <v>-20180.15</v>
      </c>
      <c r="J30" s="30">
        <v>-6225.65</v>
      </c>
      <c r="K30" s="30">
        <f t="shared" si="7"/>
        <v>-240577.24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-18626.160000000033</v>
      </c>
      <c r="E31" s="27">
        <f t="shared" si="10"/>
        <v>420000</v>
      </c>
      <c r="F31" s="27">
        <f t="shared" si="10"/>
        <v>0</v>
      </c>
      <c r="G31" s="27">
        <f t="shared" si="10"/>
        <v>520000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915981.6599999999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27">
        <v>700000</v>
      </c>
      <c r="E39" s="27">
        <v>880000</v>
      </c>
      <c r="F39" s="17">
        <v>0</v>
      </c>
      <c r="G39" s="27">
        <v>1020000</v>
      </c>
      <c r="H39" s="27">
        <v>450000</v>
      </c>
      <c r="I39" s="17">
        <v>0</v>
      </c>
      <c r="J39" s="17">
        <v>0</v>
      </c>
      <c r="K39" s="27">
        <f>SUM(B39:J39)</f>
        <v>3050000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27">
        <v>-700000</v>
      </c>
      <c r="E40" s="27">
        <v>-460000</v>
      </c>
      <c r="F40" s="17">
        <v>0</v>
      </c>
      <c r="G40" s="27">
        <v>-500000</v>
      </c>
      <c r="H40" s="27">
        <v>-450000</v>
      </c>
      <c r="I40" s="17">
        <v>0</v>
      </c>
      <c r="J40" s="17">
        <v>0</v>
      </c>
      <c r="K40" s="27">
        <f>SUM(B40:J40)</f>
        <v>-2110000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70</v>
      </c>
      <c r="B43" s="17">
        <v>0</v>
      </c>
      <c r="C43" s="17">
        <v>0</v>
      </c>
      <c r="D43" s="17">
        <v>0</v>
      </c>
      <c r="E43" s="27">
        <v>-2724.63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27">
        <f>SUM(B43:J43)</f>
        <v>-2724.63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445877.39999999997</v>
      </c>
      <c r="C45" s="27">
        <f aca="true" t="shared" si="11" ref="C45:J45">IF(C17+C25+C46&lt;0,0,C17+C25+C46)</f>
        <v>482821.13999999996</v>
      </c>
      <c r="D45" s="27">
        <f t="shared" si="11"/>
        <v>649538.7699999999</v>
      </c>
      <c r="E45" s="27">
        <f t="shared" si="11"/>
        <v>798742.61</v>
      </c>
      <c r="F45" s="27">
        <f t="shared" si="11"/>
        <v>379995.48</v>
      </c>
      <c r="G45" s="27">
        <f t="shared" si="11"/>
        <v>862299.6000000001</v>
      </c>
      <c r="H45" s="27">
        <f t="shared" si="11"/>
        <v>448380.73999999993</v>
      </c>
      <c r="I45" s="27">
        <f t="shared" si="11"/>
        <v>652850.34</v>
      </c>
      <c r="J45" s="27">
        <f t="shared" si="11"/>
        <v>165860.37</v>
      </c>
      <c r="K45" s="20">
        <f>SUM(B45:J45)</f>
        <v>4886366.45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445877.4</v>
      </c>
      <c r="C51" s="10">
        <f t="shared" si="13"/>
        <v>482821.14</v>
      </c>
      <c r="D51" s="10">
        <f t="shared" si="13"/>
        <v>649538.77</v>
      </c>
      <c r="E51" s="10">
        <f t="shared" si="13"/>
        <v>798742.61</v>
      </c>
      <c r="F51" s="10">
        <f t="shared" si="13"/>
        <v>379995.48</v>
      </c>
      <c r="G51" s="10">
        <f t="shared" si="13"/>
        <v>862299.6</v>
      </c>
      <c r="H51" s="10">
        <f t="shared" si="13"/>
        <v>448380.73</v>
      </c>
      <c r="I51" s="10">
        <f>SUM(I52:I64)</f>
        <v>652850.32</v>
      </c>
      <c r="J51" s="10">
        <f t="shared" si="13"/>
        <v>165860.37</v>
      </c>
      <c r="K51" s="5">
        <f>SUM(K52:K64)</f>
        <v>4886366.420000001</v>
      </c>
      <c r="L51" s="9"/>
    </row>
    <row r="52" spans="1:11" ht="16.5" customHeight="1">
      <c r="A52" s="7" t="s">
        <v>60</v>
      </c>
      <c r="B52" s="8">
        <v>388225.45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388225.45</v>
      </c>
    </row>
    <row r="53" spans="1:11" ht="16.5" customHeight="1">
      <c r="A53" s="7" t="s">
        <v>61</v>
      </c>
      <c r="B53" s="8">
        <v>57651.95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57651.95</v>
      </c>
    </row>
    <row r="54" spans="1:11" ht="16.5" customHeight="1">
      <c r="A54" s="7" t="s">
        <v>4</v>
      </c>
      <c r="B54" s="6">
        <v>0</v>
      </c>
      <c r="C54" s="8">
        <v>482821.14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482821.14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649538.77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649538.77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798742.61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798742.61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379995.48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379995.48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862299.6</v>
      </c>
      <c r="H58" s="6">
        <v>0</v>
      </c>
      <c r="I58" s="6">
        <v>0</v>
      </c>
      <c r="J58" s="6">
        <v>0</v>
      </c>
      <c r="K58" s="5">
        <f t="shared" si="14"/>
        <v>862299.6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448380.73</v>
      </c>
      <c r="I59" s="6">
        <v>0</v>
      </c>
      <c r="J59" s="6">
        <v>0</v>
      </c>
      <c r="K59" s="5">
        <f t="shared" si="14"/>
        <v>448380.73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239857.21</v>
      </c>
      <c r="J61" s="6">
        <v>0</v>
      </c>
      <c r="K61" s="5">
        <f t="shared" si="14"/>
        <v>239857.21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412993.11</v>
      </c>
      <c r="J62" s="6">
        <v>0</v>
      </c>
      <c r="K62" s="5">
        <f t="shared" si="14"/>
        <v>412993.11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165860.37</v>
      </c>
      <c r="K63" s="5">
        <f t="shared" si="14"/>
        <v>165860.37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71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2020-04-07T20:29:53Z</dcterms:modified>
  <cp:category/>
  <cp:version/>
  <cp:contentType/>
  <cp:contentStatus/>
</cp:coreProperties>
</file>