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<sst xmlns="http://schemas.openxmlformats.org/spreadsheetml/2006/main" count="77" uniqueCount="76">
  <si>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</si>
  <si>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</si>
  <si>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</si>
  <si>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</si>
  <si>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</si>
  <si>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</si>
  <si>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</si>
  <si>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</si>
  <si>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</si>
  <si>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</si>
  <si>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</si>
  <si>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</si>
  <si>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</si>
  <si>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</si>
  <si>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</si>
  <si>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</si>
  <si>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</si>
  <si>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</si>
  <si>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</si>
  <si>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</si>
  <si>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</si>
  <si>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</si>
  <si>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</si>
  <si>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</si>
  <si>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</si>
  <si>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</si>
  <si>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</si>
  <si>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</si>
  <si>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</si>
  <si>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</si>
  <si>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</si>
  <si>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</si>
  <si>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</si>
  <si>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</si>
  <si>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</si>
  <si>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</si>
  <si>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</si>
  <si>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</si>
  <si>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</si>
  <si>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</si>
  <si>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</si>
  <si>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</si>
  <si>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</si>
  <si>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</si>
  <si>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</si>
  <si>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</si>
  <si>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</si>
  <si>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</si>
  <si>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</si>
  <si>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</si>
  <si>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</si>
  <si>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</si>
  <si>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</si>
  <si>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</si>
  <si>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</si>
  <si>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</si>
  <si>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</si>
  <si>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</si>
  <si>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</si>
  <si>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</si>
  <si>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</si>
  <si>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</si>
  <si>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</si>
  <si>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</si>
  <si>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</si>
  <si>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</si>
  <si>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</si>
  <si>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</si>
  <si>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</si>
  <si>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</si>
  <si>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</si>
  <si>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</si>
  <si>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</si>
  <si>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16/04/20 - VENCIMENTO 24/04/20</t>
  </si>
  <si>
    <t>5.3. Revisão de Remuneração pelo Transporte Coletivo ¹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</si>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</sst>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26403</v>
      </c>
      <c r="C7" s="10">
        <f>C8+C11</f>
        <v>39826</v>
      </c>
      <c r="D7" s="10">
        <f aca="true" t="shared" si="0" ref="D7:K7">D8+D11</f>
        <v>96617</v>
      </c>
      <c r="E7" s="10">
        <f t="shared" si="0"/>
        <v>99788</v>
      </c>
      <c r="F7" s="10">
        <f t="shared" si="0"/>
        <v>109727</v>
      </c>
      <c r="G7" s="10">
        <f t="shared" si="0"/>
        <v>49215</v>
      </c>
      <c r="H7" s="10">
        <f t="shared" si="0"/>
        <v>20192</v>
      </c>
      <c r="I7" s="10">
        <f t="shared" si="0"/>
        <v>42073</v>
      </c>
      <c r="J7" s="10">
        <f t="shared" si="0"/>
        <v>31230</v>
      </c>
      <c r="K7" s="10">
        <f t="shared" si="0"/>
        <v>79601</v>
      </c>
      <c r="L7" s="10">
        <f>SUM(B7:K7)</f>
        <v>594672</v>
      </c>
      <c r="M7" s="11"/>
    </row>
    <row r="8" spans="1:13" ht="17.25" customHeight="1">
      <c r="A8" s="12" t="s">
        <v>18</v>
      </c>
      <c r="B8" s="13">
        <f>B9+B10</f>
        <v>1612</v>
      </c>
      <c r="C8" s="13">
        <f aca="true" t="shared" si="1" ref="C8:K8">C9+C10</f>
        <v>2608</v>
      </c>
      <c r="D8" s="13">
        <f t="shared" si="1"/>
        <v>6015</v>
      </c>
      <c r="E8" s="13">
        <f t="shared" si="1"/>
        <v>5685</v>
      </c>
      <c r="F8" s="13">
        <f t="shared" si="1"/>
        <v>6160</v>
      </c>
      <c r="G8" s="13">
        <f t="shared" si="1"/>
        <v>3203</v>
      </c>
      <c r="H8" s="13">
        <f t="shared" si="1"/>
        <v>1208</v>
      </c>
      <c r="I8" s="13">
        <f t="shared" si="1"/>
        <v>1741</v>
      </c>
      <c r="J8" s="13">
        <f t="shared" si="1"/>
        <v>1351</v>
      </c>
      <c r="K8" s="13">
        <f t="shared" si="1"/>
        <v>4173</v>
      </c>
      <c r="L8" s="13">
        <f>SUM(B8:K8)</f>
        <v>33756</v>
      </c>
      <c r="M8"/>
    </row>
    <row r="9" spans="1:13" ht="17.25" customHeight="1">
      <c r="A9" s="14" t="s">
        <v>19</v>
      </c>
      <c r="B9" s="15">
        <v>1612</v>
      </c>
      <c r="C9" s="15">
        <v>2608</v>
      </c>
      <c r="D9" s="15">
        <v>6015</v>
      </c>
      <c r="E9" s="15">
        <v>5685</v>
      </c>
      <c r="F9" s="15">
        <v>6160</v>
      </c>
      <c r="G9" s="15">
        <v>3203</v>
      </c>
      <c r="H9" s="15">
        <v>1208</v>
      </c>
      <c r="I9" s="15">
        <v>1741</v>
      </c>
      <c r="J9" s="15">
        <v>1351</v>
      </c>
      <c r="K9" s="15">
        <v>4173</v>
      </c>
      <c r="L9" s="13">
        <f>SUM(B9:K9)</f>
        <v>33756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24791</v>
      </c>
      <c r="C11" s="15">
        <v>37218</v>
      </c>
      <c r="D11" s="15">
        <v>90602</v>
      </c>
      <c r="E11" s="15">
        <v>94103</v>
      </c>
      <c r="F11" s="15">
        <v>103567</v>
      </c>
      <c r="G11" s="15">
        <v>46012</v>
      </c>
      <c r="H11" s="15">
        <v>18984</v>
      </c>
      <c r="I11" s="15">
        <v>40332</v>
      </c>
      <c r="J11" s="15">
        <v>29879</v>
      </c>
      <c r="K11" s="15">
        <v>75428</v>
      </c>
      <c r="L11" s="13">
        <f>SUM(B11:K11)</f>
        <v>560916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1.3636176323065</v>
      </c>
      <c r="C15" s="22">
        <v>1.75856216370609</v>
      </c>
      <c r="D15" s="22">
        <v>2.008642560266294</v>
      </c>
      <c r="E15" s="22">
        <v>1.638186264863801</v>
      </c>
      <c r="F15" s="22">
        <v>1.450841904147426</v>
      </c>
      <c r="G15" s="22">
        <v>2.302372660396565</v>
      </c>
      <c r="H15" s="22">
        <v>2.0777638393996</v>
      </c>
      <c r="I15" s="22">
        <v>1.593641755124844</v>
      </c>
      <c r="J15" s="22">
        <v>1.984249518037659</v>
      </c>
      <c r="K15" s="22">
        <v>1.606550151980987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210999.09</v>
      </c>
      <c r="C17" s="25">
        <f aca="true" t="shared" si="2" ref="C17:L17">C18+C19+C20+C21+C22</f>
        <v>223534.80000000002</v>
      </c>
      <c r="D17" s="25">
        <f t="shared" si="2"/>
        <v>738546.2</v>
      </c>
      <c r="E17" s="25">
        <f t="shared" si="2"/>
        <v>629241.77</v>
      </c>
      <c r="F17" s="25">
        <f t="shared" si="2"/>
        <v>552759.1399999999</v>
      </c>
      <c r="G17" s="25">
        <f t="shared" si="2"/>
        <v>431055.89999999997</v>
      </c>
      <c r="H17" s="25">
        <f t="shared" si="2"/>
        <v>177814.17999999996</v>
      </c>
      <c r="I17" s="25">
        <f t="shared" si="2"/>
        <v>227077.78</v>
      </c>
      <c r="J17" s="25">
        <f t="shared" si="2"/>
        <v>236875.28000000003</v>
      </c>
      <c r="K17" s="25">
        <f t="shared" si="2"/>
        <v>391573.79</v>
      </c>
      <c r="L17" s="25">
        <f t="shared" si="2"/>
        <v>3819477.9299999997</v>
      </c>
      <c r="M17"/>
    </row>
    <row r="18" spans="1:13" ht="17.25" customHeight="1">
      <c r="A18" s="26" t="s">
        <v>25</v>
      </c>
      <c r="B18" s="33">
        <f aca="true" t="shared" si="3" ref="B18:K18">ROUND(B13*B7,2)</f>
        <v>151983.59</v>
      </c>
      <c r="C18" s="33">
        <f t="shared" si="3"/>
        <v>123524.32</v>
      </c>
      <c r="D18" s="33">
        <f t="shared" si="3"/>
        <v>356883.87</v>
      </c>
      <c r="E18" s="33">
        <f t="shared" si="3"/>
        <v>372768.05</v>
      </c>
      <c r="F18" s="33">
        <f t="shared" si="3"/>
        <v>362845.24</v>
      </c>
      <c r="G18" s="33">
        <f t="shared" si="3"/>
        <v>178832.55</v>
      </c>
      <c r="H18" s="33">
        <f t="shared" si="3"/>
        <v>80840.69</v>
      </c>
      <c r="I18" s="33">
        <f t="shared" si="3"/>
        <v>139905.35</v>
      </c>
      <c r="J18" s="33">
        <f t="shared" si="3"/>
        <v>111815.89</v>
      </c>
      <c r="K18" s="33">
        <f t="shared" si="3"/>
        <v>232697.6</v>
      </c>
      <c r="L18" s="33">
        <f>SUM(B18:K18)</f>
        <v>2112097.15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55263.91</v>
      </c>
      <c r="C19" s="33">
        <f t="shared" si="4"/>
        <v>93700.88</v>
      </c>
      <c r="D19" s="33">
        <f t="shared" si="4"/>
        <v>359968.26</v>
      </c>
      <c r="E19" s="33">
        <f t="shared" si="4"/>
        <v>237895.45</v>
      </c>
      <c r="F19" s="33">
        <f t="shared" si="4"/>
        <v>163585.84</v>
      </c>
      <c r="G19" s="33">
        <f t="shared" si="4"/>
        <v>232906.62</v>
      </c>
      <c r="H19" s="33">
        <f t="shared" si="4"/>
        <v>87127.17</v>
      </c>
      <c r="I19" s="33">
        <f t="shared" si="4"/>
        <v>83053.66</v>
      </c>
      <c r="J19" s="33">
        <f t="shared" si="4"/>
        <v>110054.74</v>
      </c>
      <c r="K19" s="33">
        <f t="shared" si="4"/>
        <v>141142.76</v>
      </c>
      <c r="L19" s="33">
        <f>SUM(B19:K19)</f>
        <v>1564699.2899999998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-30137.25</v>
      </c>
      <c r="C25" s="33">
        <f t="shared" si="5"/>
        <v>-21870.2</v>
      </c>
      <c r="D25" s="33">
        <f t="shared" si="5"/>
        <v>-62411</v>
      </c>
      <c r="E25" s="33">
        <f t="shared" si="5"/>
        <v>-55391.5</v>
      </c>
      <c r="F25" s="33">
        <f t="shared" si="5"/>
        <v>-67907</v>
      </c>
      <c r="G25" s="33">
        <f t="shared" si="5"/>
        <v>-4933.200000000001</v>
      </c>
      <c r="H25" s="33">
        <f t="shared" si="5"/>
        <v>23074.940000000002</v>
      </c>
      <c r="I25" s="33">
        <f t="shared" si="5"/>
        <v>-41143.07</v>
      </c>
      <c r="J25" s="33">
        <f t="shared" si="5"/>
        <v>-24038.4</v>
      </c>
      <c r="K25" s="33">
        <f t="shared" si="5"/>
        <v>-42044.2</v>
      </c>
      <c r="L25" s="33">
        <f aca="true" t="shared" si="6" ref="L25:L31">SUM(B25:K25)</f>
        <v>-326800.88000000006</v>
      </c>
      <c r="M25"/>
    </row>
    <row r="26" spans="1:13" ht="18.75" customHeight="1">
      <c r="A26" s="27" t="s">
        <v>31</v>
      </c>
      <c r="B26" s="33">
        <f>B27+B28+B29+B30</f>
        <v>-7092.8</v>
      </c>
      <c r="C26" s="33">
        <f aca="true" t="shared" si="7" ref="C26:K26">C27+C28+C29+C30</f>
        <v>-11475.2</v>
      </c>
      <c r="D26" s="33">
        <f t="shared" si="7"/>
        <v>-26466</v>
      </c>
      <c r="E26" s="33">
        <f t="shared" si="7"/>
        <v>-25014</v>
      </c>
      <c r="F26" s="33">
        <f t="shared" si="7"/>
        <v>-27104</v>
      </c>
      <c r="G26" s="33">
        <f t="shared" si="7"/>
        <v>-14093.2</v>
      </c>
      <c r="H26" s="33">
        <f t="shared" si="7"/>
        <v>-5315.2</v>
      </c>
      <c r="I26" s="33">
        <f t="shared" si="7"/>
        <v>-14719.07</v>
      </c>
      <c r="J26" s="33">
        <f t="shared" si="7"/>
        <v>-5944.4</v>
      </c>
      <c r="K26" s="33">
        <f t="shared" si="7"/>
        <v>-18361.2</v>
      </c>
      <c r="L26" s="33">
        <f t="shared" si="6"/>
        <v>-155585.07</v>
      </c>
      <c r="M26"/>
    </row>
    <row r="27" spans="1:13" s="36" customFormat="1" ht="18.75" customHeight="1">
      <c r="A27" s="34" t="s">
        <v>58</v>
      </c>
      <c r="B27" s="33">
        <f>-ROUND((B9)*$E$3,2)</f>
        <v>-7092.8</v>
      </c>
      <c r="C27" s="33">
        <f aca="true" t="shared" si="8" ref="C27:K27">-ROUND((C9)*$E$3,2)</f>
        <v>-11475.2</v>
      </c>
      <c r="D27" s="33">
        <f t="shared" si="8"/>
        <v>-26466</v>
      </c>
      <c r="E27" s="33">
        <f t="shared" si="8"/>
        <v>-25014</v>
      </c>
      <c r="F27" s="33">
        <f t="shared" si="8"/>
        <v>-27104</v>
      </c>
      <c r="G27" s="33">
        <f t="shared" si="8"/>
        <v>-14093.2</v>
      </c>
      <c r="H27" s="33">
        <f t="shared" si="8"/>
        <v>-5315.2</v>
      </c>
      <c r="I27" s="33">
        <f t="shared" si="8"/>
        <v>-7660.4</v>
      </c>
      <c r="J27" s="33">
        <f t="shared" si="8"/>
        <v>-5944.4</v>
      </c>
      <c r="K27" s="33">
        <f t="shared" si="8"/>
        <v>-18361.2</v>
      </c>
      <c r="L27" s="33">
        <f t="shared" si="6"/>
        <v>-148526.4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-11.26</v>
      </c>
      <c r="J29" s="17">
        <v>0</v>
      </c>
      <c r="K29" s="17">
        <v>0</v>
      </c>
      <c r="L29" s="33">
        <f t="shared" si="6"/>
        <v>-11.26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-7047.41</v>
      </c>
      <c r="J30" s="17">
        <v>0</v>
      </c>
      <c r="K30" s="17">
        <v>0</v>
      </c>
      <c r="L30" s="33">
        <f t="shared" si="6"/>
        <v>-7047.41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-20135.45</v>
      </c>
      <c r="C31" s="38">
        <f t="shared" si="9"/>
        <v>0</v>
      </c>
      <c r="D31" s="38">
        <f t="shared" si="9"/>
        <v>0</v>
      </c>
      <c r="E31" s="38">
        <f t="shared" si="9"/>
        <v>-4592.5</v>
      </c>
      <c r="F31" s="38">
        <f t="shared" si="9"/>
        <v>0</v>
      </c>
      <c r="G31" s="38">
        <f t="shared" si="9"/>
        <v>0</v>
      </c>
      <c r="H31" s="38">
        <f t="shared" si="9"/>
        <v>-7892.86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-32620.81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-20135.45</v>
      </c>
      <c r="C33" s="17">
        <v>0</v>
      </c>
      <c r="D33" s="17">
        <v>0</v>
      </c>
      <c r="E33" s="33">
        <v>-4592.5</v>
      </c>
      <c r="F33" s="28">
        <v>0</v>
      </c>
      <c r="G33" s="28">
        <v>0</v>
      </c>
      <c r="H33" s="33">
        <v>-7892.86</v>
      </c>
      <c r="I33" s="17">
        <v>0</v>
      </c>
      <c r="J33" s="28">
        <v>0</v>
      </c>
      <c r="K33" s="17">
        <v>0</v>
      </c>
      <c r="L33" s="33">
        <f>SUM(B33:K33)</f>
        <v>-32620.81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33">
        <v>0</v>
      </c>
      <c r="F40" s="33">
        <v>0</v>
      </c>
      <c r="G40" s="33">
        <v>0</v>
      </c>
      <c r="H40" s="17">
        <v>0</v>
      </c>
      <c r="I40" s="33">
        <v>0</v>
      </c>
      <c r="J40" s="17">
        <v>0</v>
      </c>
      <c r="K40" s="17">
        <v>0</v>
      </c>
      <c r="L40" s="33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33">
        <v>0</v>
      </c>
      <c r="F41" s="33">
        <v>0</v>
      </c>
      <c r="G41" s="33">
        <v>0</v>
      </c>
      <c r="H41" s="17">
        <v>0</v>
      </c>
      <c r="I41" s="33">
        <v>0</v>
      </c>
      <c r="J41" s="17">
        <v>0</v>
      </c>
      <c r="K41" s="17">
        <v>0</v>
      </c>
      <c r="L41" s="33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74</v>
      </c>
      <c r="B44" s="33">
        <v>-2909</v>
      </c>
      <c r="C44" s="33">
        <v>-10395</v>
      </c>
      <c r="D44" s="33">
        <v>-35945</v>
      </c>
      <c r="E44" s="33">
        <v>-25785</v>
      </c>
      <c r="F44" s="33">
        <v>-40803</v>
      </c>
      <c r="G44" s="33">
        <v>9160</v>
      </c>
      <c r="H44" s="33">
        <v>36283</v>
      </c>
      <c r="I44" s="33">
        <v>-26424</v>
      </c>
      <c r="J44" s="33">
        <v>-18094</v>
      </c>
      <c r="K44" s="33">
        <v>-23683</v>
      </c>
      <c r="L44" s="33">
        <f t="shared" si="10"/>
        <v>-138595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47</v>
      </c>
      <c r="B46" s="41">
        <f>IF(B17+B25+B38+B47&lt;0,0,B17+B25+B47)</f>
        <v>180861.84</v>
      </c>
      <c r="C46" s="41">
        <f aca="true" t="shared" si="11" ref="C46:K46">IF(C17+C25+C38+C47&lt;0,0,C17+C25+C47)</f>
        <v>201664.6</v>
      </c>
      <c r="D46" s="41">
        <f t="shared" si="11"/>
        <v>676135.2</v>
      </c>
      <c r="E46" s="41">
        <f t="shared" si="11"/>
        <v>573850.27</v>
      </c>
      <c r="F46" s="41">
        <f t="shared" si="11"/>
        <v>484852.1399999999</v>
      </c>
      <c r="G46" s="41">
        <f t="shared" si="11"/>
        <v>426122.69999999995</v>
      </c>
      <c r="H46" s="41">
        <f t="shared" si="11"/>
        <v>200889.11999999997</v>
      </c>
      <c r="I46" s="41">
        <f t="shared" si="11"/>
        <v>185934.71</v>
      </c>
      <c r="J46" s="41">
        <f t="shared" si="11"/>
        <v>212836.88000000003</v>
      </c>
      <c r="K46" s="41">
        <f t="shared" si="11"/>
        <v>349529.58999999997</v>
      </c>
      <c r="L46" s="42">
        <f>SUM(B46:K46)</f>
        <v>3492677.05</v>
      </c>
      <c r="M46" s="54"/>
    </row>
    <row r="47" spans="1:12" ht="18.75" customHeight="1">
      <c r="A47" s="27" t="s">
        <v>48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49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50</v>
      </c>
      <c r="B52" s="41">
        <f>SUM(B53:B66)</f>
        <v>180861.84</v>
      </c>
      <c r="C52" s="41">
        <f aca="true" t="shared" si="13" ref="C52:J52">SUM(C53:C64)</f>
        <v>201664.59</v>
      </c>
      <c r="D52" s="41">
        <f t="shared" si="13"/>
        <v>676135.21</v>
      </c>
      <c r="E52" s="41">
        <f t="shared" si="13"/>
        <v>573850.27</v>
      </c>
      <c r="F52" s="41">
        <f t="shared" si="13"/>
        <v>484852.14</v>
      </c>
      <c r="G52" s="41">
        <f t="shared" si="13"/>
        <v>426122.69</v>
      </c>
      <c r="H52" s="41">
        <f t="shared" si="13"/>
        <v>200889.12</v>
      </c>
      <c r="I52" s="41">
        <f>SUM(I53:I67)</f>
        <v>185934.7</v>
      </c>
      <c r="J52" s="41">
        <f t="shared" si="13"/>
        <v>212836.88</v>
      </c>
      <c r="K52" s="41">
        <f>SUM(K53:K66)</f>
        <v>349529.59</v>
      </c>
      <c r="L52" s="46">
        <f>SUM(B52:K52)</f>
        <v>3492677.03</v>
      </c>
      <c r="M52" s="40"/>
    </row>
    <row r="53" spans="1:13" ht="18.75" customHeight="1">
      <c r="A53" s="47" t="s">
        <v>51</v>
      </c>
      <c r="B53" s="48">
        <v>155034.77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155034.77</v>
      </c>
      <c r="M53" s="40"/>
    </row>
    <row r="54" spans="1:12" ht="18.75" customHeight="1">
      <c r="A54" s="47" t="s">
        <v>61</v>
      </c>
      <c r="B54" s="17">
        <v>0</v>
      </c>
      <c r="C54" s="48">
        <v>175972.52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175972.52</v>
      </c>
    </row>
    <row r="55" spans="1:12" ht="18.75" customHeight="1">
      <c r="A55" s="47" t="s">
        <v>62</v>
      </c>
      <c r="B55" s="17">
        <v>0</v>
      </c>
      <c r="C55" s="48">
        <v>25692.07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25692.07</v>
      </c>
    </row>
    <row r="56" spans="1:12" ht="18.75" customHeight="1">
      <c r="A56" s="47" t="s">
        <v>52</v>
      </c>
      <c r="B56" s="17">
        <v>0</v>
      </c>
      <c r="C56" s="17">
        <v>0</v>
      </c>
      <c r="D56" s="48">
        <v>676135.21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676135.21</v>
      </c>
    </row>
    <row r="57" spans="1:12" ht="18.75" customHeight="1">
      <c r="A57" s="47" t="s">
        <v>53</v>
      </c>
      <c r="B57" s="17">
        <v>0</v>
      </c>
      <c r="C57" s="17">
        <v>0</v>
      </c>
      <c r="D57" s="17">
        <v>0</v>
      </c>
      <c r="E57" s="48">
        <v>573850.27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573850.27</v>
      </c>
    </row>
    <row r="58" spans="1:12" ht="18.75" customHeight="1">
      <c r="A58" s="47" t="s">
        <v>54</v>
      </c>
      <c r="B58" s="17">
        <v>0</v>
      </c>
      <c r="C58" s="17">
        <v>0</v>
      </c>
      <c r="D58" s="17">
        <v>0</v>
      </c>
      <c r="E58" s="17">
        <v>0</v>
      </c>
      <c r="F58" s="48">
        <v>484852.14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484852.14</v>
      </c>
    </row>
    <row r="59" spans="1:12" ht="18.75" customHeight="1">
      <c r="A59" s="47" t="s">
        <v>55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426122.69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426122.69</v>
      </c>
    </row>
    <row r="60" spans="1:12" ht="18.75" customHeight="1">
      <c r="A60" s="47" t="s">
        <v>56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200889.12</v>
      </c>
      <c r="I60" s="17">
        <v>0</v>
      </c>
      <c r="J60" s="17">
        <v>0</v>
      </c>
      <c r="K60" s="17">
        <v>0</v>
      </c>
      <c r="L60" s="46">
        <f t="shared" si="14"/>
        <v>200889.12</v>
      </c>
    </row>
    <row r="61" spans="1:12" ht="18.75" customHeight="1">
      <c r="A61" s="47" t="s">
        <v>57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59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212836.88</v>
      </c>
      <c r="K62" s="17">
        <v>0</v>
      </c>
      <c r="L62" s="46">
        <f t="shared" si="14"/>
        <v>212836.88</v>
      </c>
    </row>
    <row r="63" spans="1:12" ht="18.75" customHeight="1">
      <c r="A63" s="47" t="s">
        <v>69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156274.68</v>
      </c>
      <c r="L63" s="46">
        <f t="shared" si="14"/>
        <v>156274.68</v>
      </c>
    </row>
    <row r="64" spans="1:12" ht="18.75" customHeight="1">
      <c r="A64" s="47" t="s">
        <v>70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149528.76</v>
      </c>
      <c r="L64" s="46">
        <f t="shared" si="14"/>
        <v>149528.76</v>
      </c>
    </row>
    <row r="65" spans="1:12" ht="18.75" customHeight="1">
      <c r="A65" s="47" t="s">
        <v>71</v>
      </c>
      <c r="B65" s="48">
        <v>25827.07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43726.15</v>
      </c>
      <c r="L65" s="46">
        <f>SUM(B65:K65)</f>
        <v>69553.22</v>
      </c>
    </row>
    <row r="66" spans="1:12" ht="18" customHeight="1">
      <c r="A66" s="47" t="s">
        <v>72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3">
        <v>0</v>
      </c>
      <c r="C67" s="53">
        <v>0</v>
      </c>
      <c r="D67" s="53">
        <v>0</v>
      </c>
      <c r="E67" s="53">
        <v>0</v>
      </c>
      <c r="F67" s="53">
        <v>0</v>
      </c>
      <c r="G67" s="53">
        <v>0</v>
      </c>
      <c r="H67" s="53">
        <v>0</v>
      </c>
      <c r="I67" s="51">
        <v>185934.7</v>
      </c>
      <c r="J67" s="53">
        <v>0</v>
      </c>
      <c r="K67" s="53">
        <v>0</v>
      </c>
      <c r="L67" s="51">
        <f>SUM(B67:K67)</f>
        <v>185934.7</v>
      </c>
    </row>
    <row r="68" spans="1:11" ht="18" customHeight="1">
      <c r="A68" s="61"/>
      <c r="H68"/>
      <c r="I68"/>
      <c r="J68"/>
      <c r="K68"/>
    </row>
    <row r="69" spans="1:11" ht="18" customHeight="1">
      <c r="A69" s="52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2020-04-23T22:56:12Z</dcterms:modified>
  <cp:category/>
  <cp:version/>
  <cp:contentType/>
  <cp:contentStatus/>
</cp:coreProperties>
</file>