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<sst xmlns="http://schemas.openxmlformats.org/spreadsheetml/2006/main" count="77" uniqueCount="74">
  <si>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</si>
  <si>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</si>
  <si>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</si>
  <si>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</si>
  <si>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</si>
  <si>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</si>
  <si>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</si>
  <si>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</si>
  <si>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</si>
  <si>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</si>
  <si>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</si>
  <si>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</si>
  <si>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</si>
  <si>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</si>
  <si>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</si>
  <si>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</si>
  <si>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</si>
  <si>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</si>
  <si>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</si>
  <si>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</si>
  <si>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</si>
  <si>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</si>
  <si>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</si>
  <si>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</si>
  <si>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</si>
  <si>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</si>
  <si>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</si>
  <si>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</si>
  <si>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</si>
  <si>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</si>
  <si>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</si>
  <si>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</si>
  <si>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</si>
  <si>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</si>
  <si>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</si>
  <si>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</si>
  <si>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</si>
  <si>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</si>
  <si>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</si>
  <si>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</si>
  <si>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</si>
  <si>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</si>
  <si>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</si>
  <si>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</si>
  <si>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</si>
  <si>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</si>
  <si>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</si>
  <si>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</si>
  <si>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</si>
  <si>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</si>
  <si>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</si>
  <si>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</si>
  <si>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</si>
  <si>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</si>
  <si>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</si>
  <si>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</si>
  <si>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</si>
  <si>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</si>
  <si>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</si>
  <si>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</si>
  <si>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</si>
  <si>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</si>
  <si>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</si>
  <si>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</si>
  <si>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</si>
  <si>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</si>
  <si>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</si>
  <si>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</si>
  <si>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</si>
  <si>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</si>
  <si>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</si>
  <si>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</si>
  <si>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</si>
  <si>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26/09/19 - VENCIMENTO 03/10/19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</si>
</sst>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472461</v>
      </c>
      <c r="C7" s="9">
        <f t="shared" si="0"/>
        <v>345093</v>
      </c>
      <c r="D7" s="9">
        <f t="shared" si="0"/>
        <v>337700</v>
      </c>
      <c r="E7" s="9">
        <f t="shared" si="0"/>
        <v>68895</v>
      </c>
      <c r="F7" s="9">
        <f t="shared" si="0"/>
        <v>312362</v>
      </c>
      <c r="G7" s="9">
        <f t="shared" si="0"/>
        <v>495481</v>
      </c>
      <c r="H7" s="9">
        <f t="shared" si="0"/>
        <v>65563</v>
      </c>
      <c r="I7" s="9">
        <f t="shared" si="0"/>
        <v>347670</v>
      </c>
      <c r="J7" s="9">
        <f t="shared" si="0"/>
        <v>293139</v>
      </c>
      <c r="K7" s="9">
        <f t="shared" si="0"/>
        <v>424312</v>
      </c>
      <c r="L7" s="9">
        <f t="shared" si="0"/>
        <v>341058</v>
      </c>
      <c r="M7" s="9">
        <f t="shared" si="0"/>
        <v>145528</v>
      </c>
      <c r="N7" s="9">
        <f t="shared" si="0"/>
        <v>98790</v>
      </c>
      <c r="O7" s="9">
        <f t="shared" si="0"/>
        <v>3748052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16936</v>
      </c>
      <c r="C8" s="11">
        <f t="shared" si="1"/>
        <v>16958</v>
      </c>
      <c r="D8" s="11">
        <f t="shared" si="1"/>
        <v>10622</v>
      </c>
      <c r="E8" s="11">
        <f t="shared" si="1"/>
        <v>2230</v>
      </c>
      <c r="F8" s="11">
        <f t="shared" si="1"/>
        <v>9663</v>
      </c>
      <c r="G8" s="11">
        <f t="shared" si="1"/>
        <v>17917</v>
      </c>
      <c r="H8" s="11">
        <f t="shared" si="1"/>
        <v>2948</v>
      </c>
      <c r="I8" s="11">
        <f t="shared" si="1"/>
        <v>16670</v>
      </c>
      <c r="J8" s="11">
        <f t="shared" si="1"/>
        <v>12948</v>
      </c>
      <c r="K8" s="11">
        <f t="shared" si="1"/>
        <v>11283</v>
      </c>
      <c r="L8" s="11">
        <f t="shared" si="1"/>
        <v>9814</v>
      </c>
      <c r="M8" s="11">
        <f t="shared" si="1"/>
        <v>6686</v>
      </c>
      <c r="N8" s="11">
        <f t="shared" si="1"/>
        <v>5200</v>
      </c>
      <c r="O8" s="11">
        <f t="shared" si="1"/>
        <v>139875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16936</v>
      </c>
      <c r="C9" s="11">
        <v>16958</v>
      </c>
      <c r="D9" s="11">
        <v>10622</v>
      </c>
      <c r="E9" s="11">
        <v>2230</v>
      </c>
      <c r="F9" s="11">
        <v>9663</v>
      </c>
      <c r="G9" s="11">
        <v>17917</v>
      </c>
      <c r="H9" s="11">
        <v>2940</v>
      </c>
      <c r="I9" s="11">
        <v>16669</v>
      </c>
      <c r="J9" s="11">
        <v>12948</v>
      </c>
      <c r="K9" s="11">
        <v>11272</v>
      </c>
      <c r="L9" s="11">
        <v>9814</v>
      </c>
      <c r="M9" s="11">
        <v>6671</v>
      </c>
      <c r="N9" s="11">
        <v>5200</v>
      </c>
      <c r="O9" s="11">
        <f>SUM(B9:N9)</f>
        <v>139840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1</v>
      </c>
      <c r="J10" s="13">
        <v>0</v>
      </c>
      <c r="K10" s="13">
        <v>11</v>
      </c>
      <c r="L10" s="13">
        <v>0</v>
      </c>
      <c r="M10" s="13">
        <v>15</v>
      </c>
      <c r="N10" s="13">
        <v>0</v>
      </c>
      <c r="O10" s="11">
        <f>SUM(B10:N10)</f>
        <v>35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455525</v>
      </c>
      <c r="C11" s="13">
        <v>328135</v>
      </c>
      <c r="D11" s="13">
        <v>327078</v>
      </c>
      <c r="E11" s="13">
        <v>66665</v>
      </c>
      <c r="F11" s="13">
        <v>302699</v>
      </c>
      <c r="G11" s="13">
        <v>477564</v>
      </c>
      <c r="H11" s="13">
        <v>62615</v>
      </c>
      <c r="I11" s="13">
        <v>331000</v>
      </c>
      <c r="J11" s="13">
        <v>280191</v>
      </c>
      <c r="K11" s="13">
        <v>413029</v>
      </c>
      <c r="L11" s="13">
        <v>331244</v>
      </c>
      <c r="M11" s="13">
        <v>138842</v>
      </c>
      <c r="N11" s="13">
        <v>93590</v>
      </c>
      <c r="O11" s="11">
        <f>SUM(B11:N11)</f>
        <v>3608177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1.056756254297455</v>
      </c>
      <c r="C15" s="19">
        <v>1.020761753623699</v>
      </c>
      <c r="D15" s="19">
        <v>0.982253193594512</v>
      </c>
      <c r="E15" s="19">
        <v>0.924324297356171</v>
      </c>
      <c r="F15" s="19">
        <v>0.992473970145005</v>
      </c>
      <c r="G15" s="19">
        <v>0.993345987999001</v>
      </c>
      <c r="H15" s="19">
        <v>1.735308505103335</v>
      </c>
      <c r="I15" s="19">
        <v>1.026539531625133</v>
      </c>
      <c r="J15" s="19">
        <v>1.065367743277999</v>
      </c>
      <c r="K15" s="19">
        <v>0.989469819689008</v>
      </c>
      <c r="L15" s="19">
        <v>1.008146591951345</v>
      </c>
      <c r="M15" s="19">
        <v>1.057076491043251</v>
      </c>
      <c r="N15" s="19">
        <v>0.967787049999757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1145424.9800000002</v>
      </c>
      <c r="C17" s="24">
        <f aca="true" t="shared" si="2" ref="C17:O17">C18+C19+C20+C21+C22+C23</f>
        <v>839401.69</v>
      </c>
      <c r="D17" s="24">
        <f t="shared" si="2"/>
        <v>680763.26</v>
      </c>
      <c r="E17" s="24">
        <f t="shared" si="2"/>
        <v>218246.89</v>
      </c>
      <c r="F17" s="24">
        <f t="shared" si="2"/>
        <v>752499.14</v>
      </c>
      <c r="G17" s="24">
        <f t="shared" si="2"/>
        <v>966039.1599999999</v>
      </c>
      <c r="H17" s="24">
        <f t="shared" si="2"/>
        <v>290461.56</v>
      </c>
      <c r="I17" s="24">
        <f t="shared" si="2"/>
        <v>835960.6599999999</v>
      </c>
      <c r="J17" s="24">
        <f t="shared" si="2"/>
        <v>747966.02</v>
      </c>
      <c r="K17" s="24">
        <f t="shared" si="2"/>
        <v>960530.1799999999</v>
      </c>
      <c r="L17" s="24">
        <f t="shared" si="2"/>
        <v>889063.36</v>
      </c>
      <c r="M17" s="24">
        <f t="shared" si="2"/>
        <v>473535.37</v>
      </c>
      <c r="N17" s="24">
        <f t="shared" si="2"/>
        <v>259039.84</v>
      </c>
      <c r="O17" s="24">
        <f t="shared" si="2"/>
        <v>9058932.11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1055572.37</v>
      </c>
      <c r="C18" s="22">
        <f t="shared" si="3"/>
        <v>796302.1</v>
      </c>
      <c r="D18" s="22">
        <f t="shared" si="3"/>
        <v>683234.64</v>
      </c>
      <c r="E18" s="22">
        <f t="shared" si="3"/>
        <v>238452.48</v>
      </c>
      <c r="F18" s="22">
        <f t="shared" si="3"/>
        <v>732239</v>
      </c>
      <c r="G18" s="22">
        <f t="shared" si="3"/>
        <v>954841.44</v>
      </c>
      <c r="H18" s="22">
        <f t="shared" si="3"/>
        <v>169408.24</v>
      </c>
      <c r="I18" s="22">
        <f t="shared" si="3"/>
        <v>795886.16</v>
      </c>
      <c r="J18" s="22">
        <f t="shared" si="3"/>
        <v>675421.57</v>
      </c>
      <c r="K18" s="22">
        <f t="shared" si="3"/>
        <v>924745.57</v>
      </c>
      <c r="L18" s="22">
        <f t="shared" si="3"/>
        <v>845960.26</v>
      </c>
      <c r="M18" s="22">
        <f t="shared" si="3"/>
        <v>417010.48</v>
      </c>
      <c r="N18" s="22">
        <f t="shared" si="3"/>
        <v>255826.58</v>
      </c>
      <c r="O18" s="27">
        <f aca="true" t="shared" si="4" ref="O18:O23">SUM(B18:N18)</f>
        <v>8544900.89</v>
      </c>
    </row>
    <row r="19" spans="1:23" ht="18.75" customHeight="1">
      <c r="A19" s="26" t="s">
        <v>36</v>
      </c>
      <c r="B19" s="16">
        <f>IF(B15&lt;&gt;0,ROUND((B15-1)*B18,2),0)</f>
        <v>59910.33</v>
      </c>
      <c r="C19" s="22">
        <f aca="true" t="shared" si="5" ref="C19:N19">IF(C15&lt;&gt;0,ROUND((C15-1)*C18,2),0)</f>
        <v>16532.63</v>
      </c>
      <c r="D19" s="22">
        <f t="shared" si="5"/>
        <v>-12125.23</v>
      </c>
      <c r="E19" s="22">
        <f t="shared" si="5"/>
        <v>-18045.06</v>
      </c>
      <c r="F19" s="22">
        <f t="shared" si="5"/>
        <v>-5510.85</v>
      </c>
      <c r="G19" s="22">
        <f t="shared" si="5"/>
        <v>-6353.53</v>
      </c>
      <c r="H19" s="22">
        <f t="shared" si="5"/>
        <v>124567.32</v>
      </c>
      <c r="I19" s="22">
        <f t="shared" si="5"/>
        <v>21122.45</v>
      </c>
      <c r="J19" s="22">
        <f t="shared" si="5"/>
        <v>44150.78</v>
      </c>
      <c r="K19" s="22">
        <f t="shared" si="5"/>
        <v>-9737.74</v>
      </c>
      <c r="L19" s="22">
        <f t="shared" si="5"/>
        <v>6891.69</v>
      </c>
      <c r="M19" s="22">
        <f t="shared" si="5"/>
        <v>23801.49</v>
      </c>
      <c r="N19" s="22">
        <f t="shared" si="5"/>
        <v>-8240.93</v>
      </c>
      <c r="O19" s="27">
        <f t="shared" si="4"/>
        <v>236963.35000000003</v>
      </c>
      <c r="W19" s="63"/>
    </row>
    <row r="20" spans="1:15" ht="18.75" customHeight="1">
      <c r="A20" s="26" t="s">
        <v>37</v>
      </c>
      <c r="B20" s="22">
        <v>29446.1</v>
      </c>
      <c r="C20" s="22">
        <v>22456.83</v>
      </c>
      <c r="D20" s="22">
        <v>11522.53</v>
      </c>
      <c r="E20" s="22">
        <v>3493.87</v>
      </c>
      <c r="F20" s="22">
        <v>13279.13</v>
      </c>
      <c r="G20" s="22">
        <v>17458.03</v>
      </c>
      <c r="H20" s="22">
        <v>4410.93</v>
      </c>
      <c r="I20" s="22">
        <v>15188.73</v>
      </c>
      <c r="J20" s="22">
        <v>15938.23</v>
      </c>
      <c r="K20" s="22">
        <v>28539.34</v>
      </c>
      <c r="L20" s="22">
        <v>23886.63</v>
      </c>
      <c r="M20" s="22">
        <v>11600.47</v>
      </c>
      <c r="N20" s="22">
        <v>5726.23</v>
      </c>
      <c r="O20" s="27">
        <f t="shared" si="4"/>
        <v>202947.05000000002</v>
      </c>
    </row>
    <row r="21" spans="1:15" ht="18.75" customHeight="1">
      <c r="A21" s="26" t="s">
        <v>38</v>
      </c>
      <c r="B21" s="22">
        <v>1367.99</v>
      </c>
      <c r="C21" s="22">
        <v>1367.99</v>
      </c>
      <c r="D21" s="22">
        <v>0</v>
      </c>
      <c r="E21" s="22">
        <v>0</v>
      </c>
      <c r="F21" s="22">
        <v>1367.99</v>
      </c>
      <c r="G21" s="22">
        <v>1367.99</v>
      </c>
      <c r="H21" s="22">
        <v>0</v>
      </c>
      <c r="I21" s="22">
        <v>0</v>
      </c>
      <c r="J21" s="22">
        <v>0</v>
      </c>
      <c r="K21" s="22">
        <v>1367.99</v>
      </c>
      <c r="L21" s="22">
        <v>1367.99</v>
      </c>
      <c r="M21" s="22">
        <v>0</v>
      </c>
      <c r="N21" s="22">
        <v>1367.99</v>
      </c>
      <c r="O21" s="27">
        <f t="shared" si="4"/>
        <v>9575.93</v>
      </c>
    </row>
    <row r="22" spans="1:15" ht="18.75" customHeight="1">
      <c r="A22" s="26" t="s">
        <v>39</v>
      </c>
      <c r="B22" s="22">
        <v>-14517.6</v>
      </c>
      <c r="C22" s="22">
        <v>-5505.47</v>
      </c>
      <c r="D22" s="22">
        <v>-14880</v>
      </c>
      <c r="E22" s="22">
        <v>-5654.4</v>
      </c>
      <c r="F22" s="22">
        <v>-7588.8</v>
      </c>
      <c r="G22" s="22">
        <v>-6398.4</v>
      </c>
      <c r="H22" s="22">
        <v>-7924.93</v>
      </c>
      <c r="I22" s="22">
        <v>0</v>
      </c>
      <c r="J22" s="22">
        <v>-7291.2</v>
      </c>
      <c r="K22" s="22">
        <v>-8022.13</v>
      </c>
      <c r="L22" s="22">
        <v>-10053.6</v>
      </c>
      <c r="M22" s="22">
        <v>-297.6</v>
      </c>
      <c r="N22" s="22">
        <v>0</v>
      </c>
      <c r="O22" s="27">
        <f t="shared" si="4"/>
        <v>-88134.13000000002</v>
      </c>
    </row>
    <row r="23" spans="1:26" ht="18.75" customHeight="1">
      <c r="A23" s="26" t="s">
        <v>40</v>
      </c>
      <c r="B23" s="22">
        <v>13645.79</v>
      </c>
      <c r="C23" s="22">
        <v>8247.61</v>
      </c>
      <c r="D23" s="22">
        <v>13011.32</v>
      </c>
      <c r="E23" s="22">
        <v>0</v>
      </c>
      <c r="F23" s="22">
        <v>18712.67</v>
      </c>
      <c r="G23" s="22">
        <v>5123.63</v>
      </c>
      <c r="H23" s="22">
        <v>0</v>
      </c>
      <c r="I23" s="22">
        <v>3763.32</v>
      </c>
      <c r="J23" s="22">
        <v>19746.64</v>
      </c>
      <c r="K23" s="22">
        <v>23637.15</v>
      </c>
      <c r="L23" s="22">
        <v>21010.39</v>
      </c>
      <c r="M23" s="22">
        <v>21420.53</v>
      </c>
      <c r="N23" s="22">
        <v>4359.97</v>
      </c>
      <c r="O23" s="27">
        <f t="shared" si="4"/>
        <v>152679.02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-72824.8</v>
      </c>
      <c r="C25" s="31">
        <f>+C26+C28+C39+C40+C43-C44</f>
        <v>-72919.4</v>
      </c>
      <c r="D25" s="31">
        <f t="shared" si="6"/>
        <v>-45674.6</v>
      </c>
      <c r="E25" s="31">
        <f t="shared" si="6"/>
        <v>-9589</v>
      </c>
      <c r="F25" s="31">
        <f t="shared" si="6"/>
        <v>-41550.9</v>
      </c>
      <c r="G25" s="31">
        <f t="shared" si="6"/>
        <v>-77043.1</v>
      </c>
      <c r="H25" s="31">
        <f t="shared" si="6"/>
        <v>-12642</v>
      </c>
      <c r="I25" s="31">
        <f t="shared" si="6"/>
        <v>-71676.7</v>
      </c>
      <c r="J25" s="31">
        <f t="shared" si="6"/>
        <v>-55676.4</v>
      </c>
      <c r="K25" s="31">
        <f t="shared" si="6"/>
        <v>-48469.6</v>
      </c>
      <c r="L25" s="31">
        <f t="shared" si="6"/>
        <v>-42200.2</v>
      </c>
      <c r="M25" s="31">
        <f t="shared" si="6"/>
        <v>-28685.3</v>
      </c>
      <c r="N25" s="31">
        <f t="shared" si="6"/>
        <v>-22360</v>
      </c>
      <c r="O25" s="31">
        <f t="shared" si="6"/>
        <v>-601312.0000000001</v>
      </c>
    </row>
    <row r="26" spans="1:15" ht="18.75" customHeight="1">
      <c r="A26" s="26" t="s">
        <v>42</v>
      </c>
      <c r="B26" s="32">
        <f>+B27</f>
        <v>-72824.8</v>
      </c>
      <c r="C26" s="32">
        <f>+C27</f>
        <v>-72919.4</v>
      </c>
      <c r="D26" s="32">
        <f aca="true" t="shared" si="7" ref="D26:O26">+D27</f>
        <v>-45674.6</v>
      </c>
      <c r="E26" s="32">
        <f t="shared" si="7"/>
        <v>-9589</v>
      </c>
      <c r="F26" s="32">
        <f t="shared" si="7"/>
        <v>-41550.9</v>
      </c>
      <c r="G26" s="32">
        <f t="shared" si="7"/>
        <v>-77043.1</v>
      </c>
      <c r="H26" s="32">
        <f t="shared" si="7"/>
        <v>-12642</v>
      </c>
      <c r="I26" s="32">
        <f t="shared" si="7"/>
        <v>-71676.7</v>
      </c>
      <c r="J26" s="32">
        <f t="shared" si="7"/>
        <v>-55676.4</v>
      </c>
      <c r="K26" s="32">
        <f t="shared" si="7"/>
        <v>-48469.6</v>
      </c>
      <c r="L26" s="32">
        <f t="shared" si="7"/>
        <v>-42200.2</v>
      </c>
      <c r="M26" s="32">
        <f t="shared" si="7"/>
        <v>-28685.3</v>
      </c>
      <c r="N26" s="32">
        <f t="shared" si="7"/>
        <v>-22360</v>
      </c>
      <c r="O26" s="32">
        <f t="shared" si="7"/>
        <v>-601312.0000000001</v>
      </c>
    </row>
    <row r="27" spans="1:26" ht="18.75" customHeight="1">
      <c r="A27" s="28" t="s">
        <v>43</v>
      </c>
      <c r="B27" s="16">
        <f>ROUND((-B9)*$G$3,2)</f>
        <v>-72824.8</v>
      </c>
      <c r="C27" s="16">
        <f aca="true" t="shared" si="8" ref="C27:N27">ROUND((-C9)*$G$3,2)</f>
        <v>-72919.4</v>
      </c>
      <c r="D27" s="16">
        <f t="shared" si="8"/>
        <v>-45674.6</v>
      </c>
      <c r="E27" s="16">
        <f t="shared" si="8"/>
        <v>-9589</v>
      </c>
      <c r="F27" s="16">
        <f t="shared" si="8"/>
        <v>-41550.9</v>
      </c>
      <c r="G27" s="16">
        <f t="shared" si="8"/>
        <v>-77043.1</v>
      </c>
      <c r="H27" s="16">
        <f t="shared" si="8"/>
        <v>-12642</v>
      </c>
      <c r="I27" s="16">
        <f t="shared" si="8"/>
        <v>-71676.7</v>
      </c>
      <c r="J27" s="16">
        <f t="shared" si="8"/>
        <v>-55676.4</v>
      </c>
      <c r="K27" s="16">
        <f t="shared" si="8"/>
        <v>-48469.6</v>
      </c>
      <c r="L27" s="16">
        <f t="shared" si="8"/>
        <v>-42200.2</v>
      </c>
      <c r="M27" s="16">
        <f t="shared" si="8"/>
        <v>-28685.3</v>
      </c>
      <c r="N27" s="16">
        <f t="shared" si="8"/>
        <v>-22360</v>
      </c>
      <c r="O27" s="33">
        <f aca="true" t="shared" si="9" ref="O27:O44">SUM(B27:N27)</f>
        <v>-601312.0000000001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0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0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0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0</v>
      </c>
      <c r="E29" s="34">
        <v>0</v>
      </c>
      <c r="F29" s="34">
        <v>0</v>
      </c>
      <c r="G29" s="34">
        <v>0</v>
      </c>
      <c r="H29" s="34">
        <v>0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0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1072600.1800000002</v>
      </c>
      <c r="C42" s="37">
        <f aca="true" t="shared" si="11" ref="C42:N42">+C17+C25</f>
        <v>766482.2899999999</v>
      </c>
      <c r="D42" s="37">
        <f t="shared" si="11"/>
        <v>635088.66</v>
      </c>
      <c r="E42" s="37">
        <f t="shared" si="11"/>
        <v>208657.89</v>
      </c>
      <c r="F42" s="37">
        <f t="shared" si="11"/>
        <v>710948.24</v>
      </c>
      <c r="G42" s="37">
        <f t="shared" si="11"/>
        <v>888996.0599999999</v>
      </c>
      <c r="H42" s="37">
        <f t="shared" si="11"/>
        <v>277819.56</v>
      </c>
      <c r="I42" s="37">
        <f t="shared" si="11"/>
        <v>764283.96</v>
      </c>
      <c r="J42" s="37">
        <f t="shared" si="11"/>
        <v>692289.62</v>
      </c>
      <c r="K42" s="37">
        <f t="shared" si="11"/>
        <v>912060.58</v>
      </c>
      <c r="L42" s="37">
        <f t="shared" si="11"/>
        <v>846863.16</v>
      </c>
      <c r="M42" s="37">
        <f t="shared" si="11"/>
        <v>444850.07</v>
      </c>
      <c r="N42" s="37">
        <f t="shared" si="11"/>
        <v>236679.84</v>
      </c>
      <c r="O42" s="37">
        <f>SUM(B42:N42)</f>
        <v>8457620.110000001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1072600.18</v>
      </c>
      <c r="C48" s="52">
        <f t="shared" si="12"/>
        <v>766482.2899999999</v>
      </c>
      <c r="D48" s="52">
        <f t="shared" si="12"/>
        <v>635088.66</v>
      </c>
      <c r="E48" s="52">
        <f t="shared" si="12"/>
        <v>208657.9</v>
      </c>
      <c r="F48" s="52">
        <f t="shared" si="12"/>
        <v>710948.24</v>
      </c>
      <c r="G48" s="52">
        <f t="shared" si="12"/>
        <v>888996.06</v>
      </c>
      <c r="H48" s="52">
        <f t="shared" si="12"/>
        <v>277819.55</v>
      </c>
      <c r="I48" s="52">
        <f t="shared" si="12"/>
        <v>764283.96</v>
      </c>
      <c r="J48" s="52">
        <f t="shared" si="12"/>
        <v>692289.62</v>
      </c>
      <c r="K48" s="52">
        <f t="shared" si="12"/>
        <v>912060.59</v>
      </c>
      <c r="L48" s="52">
        <f t="shared" si="12"/>
        <v>846863.17</v>
      </c>
      <c r="M48" s="52">
        <f t="shared" si="12"/>
        <v>444850.08</v>
      </c>
      <c r="N48" s="52">
        <f t="shared" si="12"/>
        <v>236679.85</v>
      </c>
      <c r="O48" s="37">
        <f t="shared" si="12"/>
        <v>8457620.149999999</v>
      </c>
      <c r="Q48"/>
    </row>
    <row r="49" spans="1:18" ht="18.75" customHeight="1">
      <c r="A49" s="26" t="s">
        <v>61</v>
      </c>
      <c r="B49" s="52">
        <v>865073.48</v>
      </c>
      <c r="C49" s="52">
        <v>555382.95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1420456.43</v>
      </c>
      <c r="P49"/>
      <c r="Q49"/>
      <c r="R49" s="44"/>
    </row>
    <row r="50" spans="1:16" ht="18.75" customHeight="1">
      <c r="A50" s="26" t="s">
        <v>62</v>
      </c>
      <c r="B50" s="52">
        <v>207526.7</v>
      </c>
      <c r="C50" s="52">
        <v>211099.34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418626.04000000004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635088.66</v>
      </c>
      <c r="E51" s="53">
        <v>0</v>
      </c>
      <c r="F51" s="53">
        <v>0</v>
      </c>
      <c r="G51" s="53">
        <v>0</v>
      </c>
      <c r="H51" s="52">
        <v>277819.55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912908.21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208657.9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208657.9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710948.24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710948.24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888996.06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888996.06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764283.96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764283.96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692289.62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692289.62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912060.59</v>
      </c>
      <c r="L57" s="32">
        <v>846863.17</v>
      </c>
      <c r="M57" s="53">
        <v>0</v>
      </c>
      <c r="N57" s="53">
        <v>0</v>
      </c>
      <c r="O57" s="37">
        <f t="shared" si="13"/>
        <v>1758923.76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444850.08</v>
      </c>
      <c r="N58" s="53">
        <v>0</v>
      </c>
      <c r="O58" s="37">
        <f t="shared" si="13"/>
        <v>444850.08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236679.85</v>
      </c>
      <c r="O59" s="56">
        <f t="shared" si="13"/>
        <v>236679.85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2019-11-26T13:56:24Z</dcterms:modified>
  <cp:category/>
  <cp:version/>
  <cp:contentType/>
  <cp:contentStatus/>
</cp:coreProperties>
</file>