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<sst xmlns="http://schemas.openxmlformats.org/spreadsheetml/2006/main" count="72" uniqueCount="71">
  <si>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</si>
  <si>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</si>
  <si>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</si>
  <si>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</si>
  <si>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</si>
  <si>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</si>
  <si>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</si>
  <si>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</si>
  <si>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</si>
  <si>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</si>
  <si>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</si>
  <si>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</si>
  <si>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</si>
  <si>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</si>
  <si>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</si>
  <si>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</si>
  <si>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</si>
  <si>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</si>
  <si>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</si>
  <si>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</si>
  <si>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</si>
  <si>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</si>
  <si>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</si>
  <si>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</si>
  <si>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</si>
  <si>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</si>
  <si>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</si>
  <si>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</si>
  <si>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</si>
  <si>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</si>
  <si>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</si>
  <si>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</si>
  <si>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</si>
  <si>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</si>
  <si>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</si>
  <si>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</si>
  <si>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</si>
  <si>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</si>
  <si>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</si>
  <si>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</si>
  <si>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</si>
  <si>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</si>
  <si>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</si>
  <si>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</si>
  <si>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</si>
  <si>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</si>
  <si>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</si>
  <si>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</si>
  <si>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</si>
  <si>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</si>
  <si>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</si>
  <si>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</si>
  <si>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</si>
  <si>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</si>
  <si>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</si>
  <si>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</si>
  <si>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</si>
  <si>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</si>
  <si>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</si>
  <si>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</si>
  <si>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</si>
  <si>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</si>
  <si>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</si>
  <si>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</si>
  <si>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</si>
  <si>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</si>
  <si>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</si>
  <si>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</si>
  <si>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</si>
  <si>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</si>
  <si>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29/09/19 - VENCIMENTO 04/10/19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</si>
</sst>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64</v>
      </c>
      <c r="C5" s="51" t="s">
        <v>50</v>
      </c>
      <c r="D5" s="52" t="s">
        <v>65</v>
      </c>
      <c r="E5" s="52" t="s">
        <v>66</v>
      </c>
      <c r="F5" s="52" t="s">
        <v>67</v>
      </c>
      <c r="G5" s="51" t="s">
        <v>68</v>
      </c>
      <c r="H5" s="52" t="s">
        <v>65</v>
      </c>
      <c r="I5" s="51" t="s">
        <v>49</v>
      </c>
      <c r="J5" s="51" t="s">
        <v>69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114448</v>
      </c>
      <c r="C7" s="49">
        <f t="shared" si="0"/>
        <v>95827</v>
      </c>
      <c r="D7" s="49">
        <f t="shared" si="0"/>
        <v>116255</v>
      </c>
      <c r="E7" s="49">
        <f t="shared" si="0"/>
        <v>62923</v>
      </c>
      <c r="F7" s="49">
        <f t="shared" si="0"/>
        <v>83296</v>
      </c>
      <c r="G7" s="49">
        <f t="shared" si="0"/>
        <v>98848</v>
      </c>
      <c r="H7" s="49">
        <f t="shared" si="0"/>
        <v>102764</v>
      </c>
      <c r="I7" s="49">
        <f t="shared" si="0"/>
        <v>158290</v>
      </c>
      <c r="J7" s="49">
        <f t="shared" si="0"/>
        <v>33203</v>
      </c>
      <c r="K7" s="49">
        <f t="shared" si="0"/>
        <v>865854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10257</v>
      </c>
      <c r="C8" s="47">
        <f t="shared" si="1"/>
        <v>9610</v>
      </c>
      <c r="D8" s="47">
        <f t="shared" si="1"/>
        <v>9934</v>
      </c>
      <c r="E8" s="47">
        <f t="shared" si="1"/>
        <v>6091</v>
      </c>
      <c r="F8" s="47">
        <f t="shared" si="1"/>
        <v>7012</v>
      </c>
      <c r="G8" s="47">
        <f t="shared" si="1"/>
        <v>5811</v>
      </c>
      <c r="H8" s="47">
        <f t="shared" si="1"/>
        <v>4893</v>
      </c>
      <c r="I8" s="47">
        <f t="shared" si="1"/>
        <v>12584</v>
      </c>
      <c r="J8" s="47">
        <f t="shared" si="1"/>
        <v>1555</v>
      </c>
      <c r="K8" s="40">
        <f>SUM(B8:J8)</f>
        <v>67747</v>
      </c>
      <c r="L8"/>
      <c r="M8"/>
      <c r="N8"/>
    </row>
    <row r="9" spans="1:14" ht="16.5" customHeight="1">
      <c r="A9" s="24" t="s">
        <v>37</v>
      </c>
      <c r="B9" s="47">
        <v>10256</v>
      </c>
      <c r="C9" s="47">
        <v>9609</v>
      </c>
      <c r="D9" s="47">
        <v>9933</v>
      </c>
      <c r="E9" s="47">
        <v>6091</v>
      </c>
      <c r="F9" s="47">
        <v>7001</v>
      </c>
      <c r="G9" s="47">
        <v>5807</v>
      </c>
      <c r="H9" s="47">
        <v>4893</v>
      </c>
      <c r="I9" s="47">
        <v>12566</v>
      </c>
      <c r="J9" s="47">
        <v>1555</v>
      </c>
      <c r="K9" s="40">
        <f>SUM(B9:J9)</f>
        <v>67711</v>
      </c>
      <c r="L9"/>
      <c r="M9"/>
      <c r="N9"/>
    </row>
    <row r="10" spans="1:14" ht="16.5" customHeight="1">
      <c r="A10" s="24" t="s">
        <v>36</v>
      </c>
      <c r="B10" s="47">
        <v>1</v>
      </c>
      <c r="C10" s="47">
        <v>1</v>
      </c>
      <c r="D10" s="47">
        <v>1</v>
      </c>
      <c r="E10" s="47">
        <v>0</v>
      </c>
      <c r="F10" s="47">
        <v>11</v>
      </c>
      <c r="G10" s="47">
        <v>4</v>
      </c>
      <c r="H10" s="47">
        <v>0</v>
      </c>
      <c r="I10" s="47">
        <v>18</v>
      </c>
      <c r="J10" s="47">
        <v>0</v>
      </c>
      <c r="K10" s="40">
        <f>SUM(B10:J10)</f>
        <v>36</v>
      </c>
      <c r="L10"/>
      <c r="M10"/>
      <c r="N10"/>
    </row>
    <row r="11" spans="1:14" ht="16.5" customHeight="1">
      <c r="A11" s="46" t="s">
        <v>35</v>
      </c>
      <c r="B11" s="45">
        <v>104191</v>
      </c>
      <c r="C11" s="45">
        <v>86217</v>
      </c>
      <c r="D11" s="45">
        <v>106321</v>
      </c>
      <c r="E11" s="45">
        <v>56832</v>
      </c>
      <c r="F11" s="45">
        <v>76284</v>
      </c>
      <c r="G11" s="45">
        <v>93037</v>
      </c>
      <c r="H11" s="45">
        <v>97871</v>
      </c>
      <c r="I11" s="45">
        <v>145706</v>
      </c>
      <c r="J11" s="45">
        <v>31648</v>
      </c>
      <c r="K11" s="40">
        <f>SUM(B11:J11)</f>
        <v>798107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1.056688731251557</v>
      </c>
      <c r="C15" s="41">
        <v>1.00594589198658</v>
      </c>
      <c r="D15" s="41">
        <v>1.038168288129705</v>
      </c>
      <c r="E15" s="41">
        <v>1.006867639047488</v>
      </c>
      <c r="F15" s="41">
        <v>1.022681987320485</v>
      </c>
      <c r="G15" s="41">
        <v>0.999030097411733</v>
      </c>
      <c r="H15" s="41">
        <v>1.08337078291657</v>
      </c>
      <c r="I15" s="41">
        <v>1.044580230139895</v>
      </c>
      <c r="J15" s="41">
        <v>1.056492636519966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451731.11000000004</v>
      </c>
      <c r="C17" s="38">
        <f t="shared" si="2"/>
        <v>384597.1400000001</v>
      </c>
      <c r="D17" s="38">
        <f t="shared" si="2"/>
        <v>509068.68</v>
      </c>
      <c r="E17" s="38">
        <f t="shared" si="2"/>
        <v>243999.02</v>
      </c>
      <c r="F17" s="38">
        <f t="shared" si="2"/>
        <v>344895.11</v>
      </c>
      <c r="G17" s="38">
        <f t="shared" si="2"/>
        <v>374050.81999999995</v>
      </c>
      <c r="H17" s="38">
        <f t="shared" si="2"/>
        <v>298529.39</v>
      </c>
      <c r="I17" s="38">
        <f t="shared" si="2"/>
        <v>560890.4099999999</v>
      </c>
      <c r="J17" s="38">
        <f t="shared" si="2"/>
        <v>109736.05999999998</v>
      </c>
      <c r="K17" s="38">
        <f aca="true" t="shared" si="3" ref="K17:K22">SUM(B17:J17)</f>
        <v>3277497.7399999998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389214.76</v>
      </c>
      <c r="C18" s="32">
        <f t="shared" si="4"/>
        <v>357731.77</v>
      </c>
      <c r="D18" s="32">
        <f t="shared" si="4"/>
        <v>480749.3</v>
      </c>
      <c r="E18" s="32">
        <f t="shared" si="4"/>
        <v>226535.38</v>
      </c>
      <c r="F18" s="32">
        <f t="shared" si="4"/>
        <v>317132.86</v>
      </c>
      <c r="G18" s="32">
        <f t="shared" si="4"/>
        <v>380515.38</v>
      </c>
      <c r="H18" s="32">
        <f t="shared" si="4"/>
        <v>315341.61</v>
      </c>
      <c r="I18" s="32">
        <f t="shared" si="4"/>
        <v>490319.1</v>
      </c>
      <c r="J18" s="32">
        <f t="shared" si="4"/>
        <v>116525.93</v>
      </c>
      <c r="K18" s="32">
        <f t="shared" si="3"/>
        <v>3074066.09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22064.09</v>
      </c>
      <c r="C19" s="32">
        <f t="shared" si="5"/>
        <v>2127.03</v>
      </c>
      <c r="D19" s="32">
        <f t="shared" si="5"/>
        <v>18349.38</v>
      </c>
      <c r="E19" s="32">
        <f t="shared" si="5"/>
        <v>1555.76</v>
      </c>
      <c r="F19" s="32">
        <f t="shared" si="5"/>
        <v>7193.2</v>
      </c>
      <c r="G19" s="32">
        <f t="shared" si="5"/>
        <v>-369.06</v>
      </c>
      <c r="H19" s="32">
        <f t="shared" si="5"/>
        <v>26290.28</v>
      </c>
      <c r="I19" s="32">
        <f t="shared" si="5"/>
        <v>21858.54</v>
      </c>
      <c r="J19" s="32">
        <f t="shared" si="5"/>
        <v>6582.86</v>
      </c>
      <c r="K19" s="32">
        <f t="shared" si="3"/>
        <v>105652.08</v>
      </c>
      <c r="L19"/>
      <c r="M19"/>
      <c r="N19"/>
    </row>
    <row r="20" spans="1:14" ht="16.5" customHeight="1">
      <c r="A20" s="19" t="s">
        <v>29</v>
      </c>
      <c r="B20" s="32">
        <v>39084.27</v>
      </c>
      <c r="C20" s="32">
        <v>24738.34</v>
      </c>
      <c r="D20" s="32">
        <v>22144.8</v>
      </c>
      <c r="E20" s="32">
        <v>22158.43</v>
      </c>
      <c r="F20" s="32">
        <v>19201.06</v>
      </c>
      <c r="G20" s="32">
        <v>13702.47</v>
      </c>
      <c r="H20" s="32">
        <v>10894.4</v>
      </c>
      <c r="I20" s="32">
        <v>48712.77</v>
      </c>
      <c r="J20" s="32">
        <v>5310.57</v>
      </c>
      <c r="K20" s="32">
        <f t="shared" si="3"/>
        <v>205947.11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-12174.8</v>
      </c>
      <c r="E22" s="32">
        <v>-7618.54</v>
      </c>
      <c r="F22" s="36">
        <v>0</v>
      </c>
      <c r="G22" s="32">
        <v>-19797.97</v>
      </c>
      <c r="H22" s="32">
        <v>-53996.9</v>
      </c>
      <c r="I22" s="36">
        <v>0</v>
      </c>
      <c r="J22" s="32">
        <v>-18683.3</v>
      </c>
      <c r="K22" s="32">
        <f t="shared" si="3"/>
        <v>-112271.51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J25">+B26+B31+B43</f>
        <v>-44100.8</v>
      </c>
      <c r="C25" s="32">
        <f t="shared" si="6"/>
        <v>-41318.7</v>
      </c>
      <c r="D25" s="32">
        <f t="shared" si="6"/>
        <v>-61338.06</v>
      </c>
      <c r="E25" s="32">
        <f t="shared" si="6"/>
        <v>-26191.3</v>
      </c>
      <c r="F25" s="32">
        <f t="shared" si="6"/>
        <v>-30104.3</v>
      </c>
      <c r="G25" s="32">
        <f t="shared" si="6"/>
        <v>-24970.1</v>
      </c>
      <c r="H25" s="32">
        <f t="shared" si="6"/>
        <v>-21039.9</v>
      </c>
      <c r="I25" s="32">
        <f t="shared" si="6"/>
        <v>-54033.8</v>
      </c>
      <c r="J25" s="32">
        <f t="shared" si="6"/>
        <v>-12078.68</v>
      </c>
      <c r="K25" s="32">
        <f aca="true" t="shared" si="7" ref="K25:K32">SUM(B25:J25)</f>
        <v>-315175.63999999996</v>
      </c>
      <c r="L25"/>
      <c r="M25"/>
      <c r="N25"/>
    </row>
    <row r="26" spans="1:14" ht="16.5" customHeight="1">
      <c r="A26" s="19" t="s">
        <v>25</v>
      </c>
      <c r="B26" s="32">
        <f aca="true" t="shared" si="8" ref="B26:J26">B27+B28+B29+B30</f>
        <v>-44100.8</v>
      </c>
      <c r="C26" s="32">
        <f t="shared" si="8"/>
        <v>-41318.7</v>
      </c>
      <c r="D26" s="32">
        <f t="shared" si="8"/>
        <v>-42711.9</v>
      </c>
      <c r="E26" s="32">
        <f t="shared" si="8"/>
        <v>-26191.3</v>
      </c>
      <c r="F26" s="32">
        <f t="shared" si="8"/>
        <v>-30104.3</v>
      </c>
      <c r="G26" s="32">
        <f t="shared" si="8"/>
        <v>-24970.1</v>
      </c>
      <c r="H26" s="32">
        <f t="shared" si="8"/>
        <v>-21039.9</v>
      </c>
      <c r="I26" s="32">
        <f t="shared" si="8"/>
        <v>-54033.8</v>
      </c>
      <c r="J26" s="32">
        <f t="shared" si="8"/>
        <v>-6686.5</v>
      </c>
      <c r="K26" s="32">
        <f t="shared" si="7"/>
        <v>-291157.3</v>
      </c>
      <c r="L26"/>
      <c r="M26"/>
      <c r="N26"/>
    </row>
    <row r="27" spans="1:14" s="25" customFormat="1" ht="16.5" customHeight="1">
      <c r="A27" s="31" t="s">
        <v>61</v>
      </c>
      <c r="B27" s="32">
        <f>-ROUND((B9)*$E$3,2)</f>
        <v>-44100.8</v>
      </c>
      <c r="C27" s="32">
        <f aca="true" t="shared" si="9" ref="C27:J27">-ROUND((C9)*$E$3,2)</f>
        <v>-41318.7</v>
      </c>
      <c r="D27" s="32">
        <f t="shared" si="9"/>
        <v>-42711.9</v>
      </c>
      <c r="E27" s="32">
        <f t="shared" si="9"/>
        <v>-26191.3</v>
      </c>
      <c r="F27" s="32">
        <f t="shared" si="9"/>
        <v>-30104.3</v>
      </c>
      <c r="G27" s="32">
        <f t="shared" si="9"/>
        <v>-24970.1</v>
      </c>
      <c r="H27" s="32">
        <f t="shared" si="9"/>
        <v>-21039.9</v>
      </c>
      <c r="I27" s="32">
        <f t="shared" si="9"/>
        <v>-54033.8</v>
      </c>
      <c r="J27" s="32">
        <f t="shared" si="9"/>
        <v>-6686.5</v>
      </c>
      <c r="K27" s="32">
        <f t="shared" si="7"/>
        <v>-291157.3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32">
        <f t="shared" si="7"/>
        <v>0</v>
      </c>
      <c r="L28"/>
      <c r="M28"/>
      <c r="N28"/>
    </row>
    <row r="29" spans="1:14" ht="16.5" customHeight="1">
      <c r="A29" s="27" t="s">
        <v>23</v>
      </c>
      <c r="B29" s="32">
        <v>0</v>
      </c>
      <c r="C29" s="32">
        <v>0</v>
      </c>
      <c r="D29" s="32">
        <v>0</v>
      </c>
      <c r="E29" s="32">
        <v>0</v>
      </c>
      <c r="F29" s="28">
        <v>0</v>
      </c>
      <c r="G29" s="32">
        <v>0</v>
      </c>
      <c r="H29" s="32">
        <v>0</v>
      </c>
      <c r="I29" s="32">
        <v>0</v>
      </c>
      <c r="J29" s="32">
        <v>0</v>
      </c>
      <c r="K29" s="32">
        <f t="shared" si="7"/>
        <v>0</v>
      </c>
      <c r="L29"/>
      <c r="M29"/>
      <c r="N29"/>
    </row>
    <row r="30" spans="1:14" ht="16.5" customHeight="1">
      <c r="A30" s="27" t="s">
        <v>22</v>
      </c>
      <c r="B30" s="32">
        <v>0</v>
      </c>
      <c r="C30" s="32">
        <v>0</v>
      </c>
      <c r="D30" s="32">
        <v>0</v>
      </c>
      <c r="E30" s="32">
        <v>0</v>
      </c>
      <c r="F30" s="28">
        <v>0</v>
      </c>
      <c r="G30" s="32">
        <v>0</v>
      </c>
      <c r="H30" s="32">
        <v>0</v>
      </c>
      <c r="I30" s="32">
        <v>0</v>
      </c>
      <c r="J30" s="32">
        <v>0</v>
      </c>
      <c r="K30" s="32">
        <f t="shared" si="7"/>
        <v>0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10" ref="B31:J31">SUM(B32:B41)</f>
        <v>0</v>
      </c>
      <c r="C31" s="29">
        <f t="shared" si="10"/>
        <v>0</v>
      </c>
      <c r="D31" s="29">
        <f t="shared" si="10"/>
        <v>-18626.16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t="shared" si="10"/>
        <v>-5392.18</v>
      </c>
      <c r="K31" s="32">
        <f t="shared" si="7"/>
        <v>-24018.34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32">
        <f t="shared" si="7"/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1" ref="B45:J45">+B17+B25</f>
        <v>407630.31000000006</v>
      </c>
      <c r="C45" s="11">
        <f t="shared" si="11"/>
        <v>343278.44000000006</v>
      </c>
      <c r="D45" s="11">
        <f t="shared" si="11"/>
        <v>447730.62</v>
      </c>
      <c r="E45" s="11">
        <f t="shared" si="11"/>
        <v>217807.72</v>
      </c>
      <c r="F45" s="11">
        <f t="shared" si="11"/>
        <v>314790.81</v>
      </c>
      <c r="G45" s="11">
        <f t="shared" si="11"/>
        <v>349080.72</v>
      </c>
      <c r="H45" s="11">
        <f t="shared" si="11"/>
        <v>277489.49</v>
      </c>
      <c r="I45" s="11">
        <f t="shared" si="11"/>
        <v>506856.6099999999</v>
      </c>
      <c r="J45" s="11">
        <f t="shared" si="11"/>
        <v>97657.37999999998</v>
      </c>
      <c r="K45" s="22">
        <f>SUM(B45:J45)</f>
        <v>2962322.1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2" ref="B51:K51">SUM(B52:B63)</f>
        <v>407630.31</v>
      </c>
      <c r="C51" s="11">
        <f t="shared" si="12"/>
        <v>343278.45</v>
      </c>
      <c r="D51" s="11">
        <f t="shared" si="12"/>
        <v>447730.62</v>
      </c>
      <c r="E51" s="11">
        <f t="shared" si="12"/>
        <v>217807.73</v>
      </c>
      <c r="F51" s="11">
        <f t="shared" si="12"/>
        <v>314790.81</v>
      </c>
      <c r="G51" s="11">
        <f t="shared" si="12"/>
        <v>349080.71</v>
      </c>
      <c r="H51" s="11">
        <f t="shared" si="12"/>
        <v>277489.49</v>
      </c>
      <c r="I51" s="11">
        <f t="shared" si="12"/>
        <v>506856.61</v>
      </c>
      <c r="J51" s="11">
        <f t="shared" si="12"/>
        <v>97657.38</v>
      </c>
      <c r="K51" s="6">
        <f t="shared" si="12"/>
        <v>2962322.11</v>
      </c>
      <c r="L51" s="10"/>
    </row>
    <row r="52" spans="1:11" ht="16.5" customHeight="1">
      <c r="A52" s="8" t="s">
        <v>62</v>
      </c>
      <c r="B52" s="9">
        <v>355453.63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3" ref="K52:K63">SUM(B52:J52)</f>
        <v>355453.63</v>
      </c>
    </row>
    <row r="53" spans="1:11" ht="16.5" customHeight="1">
      <c r="A53" s="8" t="s">
        <v>63</v>
      </c>
      <c r="B53" s="9">
        <v>52176.68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3"/>
        <v>52176.68</v>
      </c>
    </row>
    <row r="54" spans="1:11" ht="16.5" customHeight="1">
      <c r="A54" s="8" t="s">
        <v>5</v>
      </c>
      <c r="B54" s="7">
        <v>0</v>
      </c>
      <c r="C54" s="9">
        <v>343278.45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3"/>
        <v>343278.45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447730.62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3"/>
        <v>447730.62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217807.73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3"/>
        <v>217807.73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314790.81</v>
      </c>
      <c r="G57" s="7">
        <v>0</v>
      </c>
      <c r="H57" s="7">
        <v>0</v>
      </c>
      <c r="I57" s="7">
        <v>0</v>
      </c>
      <c r="J57" s="7">
        <v>0</v>
      </c>
      <c r="K57" s="6">
        <f t="shared" si="13"/>
        <v>314790.81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349080.71</v>
      </c>
      <c r="H58" s="7">
        <v>0</v>
      </c>
      <c r="I58" s="7">
        <v>0</v>
      </c>
      <c r="J58" s="7">
        <v>0</v>
      </c>
      <c r="K58" s="6">
        <f t="shared" si="13"/>
        <v>349080.71</v>
      </c>
    </row>
    <row r="59" spans="1:11" ht="16.5" customHeight="1">
      <c r="A59" s="8" t="s">
        <v>55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277489.49</v>
      </c>
      <c r="I59" s="7">
        <v>0</v>
      </c>
      <c r="J59" s="7">
        <v>0</v>
      </c>
      <c r="K59" s="6">
        <f t="shared" si="13"/>
        <v>277489.49</v>
      </c>
    </row>
    <row r="60" spans="1:11" ht="16.5" customHeight="1">
      <c r="A60" s="8" t="s">
        <v>56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3"/>
        <v>0</v>
      </c>
    </row>
    <row r="61" spans="1:11" ht="16.5" customHeight="1">
      <c r="A61" s="8" t="s">
        <v>57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163613.31</v>
      </c>
      <c r="J61" s="7">
        <v>0</v>
      </c>
      <c r="K61" s="6">
        <f t="shared" si="13"/>
        <v>163613.31</v>
      </c>
    </row>
    <row r="62" spans="1:11" ht="16.5" customHeight="1">
      <c r="A62" s="8" t="s">
        <v>58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343243.3</v>
      </c>
      <c r="J62" s="7">
        <v>0</v>
      </c>
      <c r="K62" s="6">
        <f t="shared" si="13"/>
        <v>343243.3</v>
      </c>
    </row>
    <row r="63" spans="1:11" ht="16.5" customHeight="1">
      <c r="A63" s="5" t="s">
        <v>59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97657.38</v>
      </c>
      <c r="K63" s="3">
        <f t="shared" si="13"/>
        <v>97657.38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2019-12-12T13:30:18Z</dcterms:modified>
  <cp:category/>
  <cp:version/>
  <cp:contentType/>
  <cp:contentStatus/>
</cp:coreProperties>
</file>