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<sst xmlns="http://schemas.openxmlformats.org/spreadsheetml/2006/main" count="74" uniqueCount="73">
  <si>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</si>
  <si>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</si>
  <si>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</si>
  <si>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</si>
  <si>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</si>
  <si>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</si>
  <si>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</si>
  <si>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</si>
  <si>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</si>
  <si>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</si>
  <si>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</si>
  <si>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</si>
  <si>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</si>
  <si>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</si>
  <si>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</si>
  <si>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</si>
  <si>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</si>
  <si>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</si>
  <si>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</si>
  <si>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</si>
  <si>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</si>
  <si>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</si>
  <si>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</si>
  <si>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</si>
  <si>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</si>
  <si>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</si>
  <si>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</si>
  <si>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</si>
  <si>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</si>
  <si>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</si>
  <si>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</si>
  <si>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</si>
  <si>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</si>
  <si>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</si>
  <si>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</si>
  <si>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</si>
  <si>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</si>
  <si>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</si>
  <si>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</si>
  <si>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</si>
  <si>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</si>
  <si>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</si>
  <si>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</si>
  <si>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</si>
  <si>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</si>
  <si>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</si>
  <si>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</si>
  <si>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</si>
  <si>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</si>
  <si>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</si>
  <si>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</si>
  <si>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</si>
  <si>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</si>
  <si>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</si>
  <si>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</si>
  <si>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</si>
  <si>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</si>
  <si>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</si>
  <si>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</si>
  <si>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</si>
  <si>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</si>
  <si>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</si>
  <si>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</si>
  <si>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</si>
  <si>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</si>
  <si>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</si>
  <si>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</si>
  <si>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</si>
  <si>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</si>
  <si>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</si>
  <si>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</si>
  <si>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22/09/19 - VENCIMENTO 27/09/19</t>
  </si>
  <si>
    <t>5.1.1. Retida na Catraca ((1.1.)  x Tarifa do Dia)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</si>
</sst>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4.3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61</v>
      </c>
      <c r="C5" s="49" t="s">
        <v>48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47</v>
      </c>
      <c r="J5" s="49" t="s">
        <v>66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106253</v>
      </c>
      <c r="C7" s="47">
        <f t="shared" si="0"/>
        <v>88868</v>
      </c>
      <c r="D7" s="47">
        <f t="shared" si="0"/>
        <v>113977</v>
      </c>
      <c r="E7" s="47">
        <f t="shared" si="0"/>
        <v>64022</v>
      </c>
      <c r="F7" s="47">
        <f t="shared" si="0"/>
        <v>75139</v>
      </c>
      <c r="G7" s="47">
        <f t="shared" si="0"/>
        <v>97137</v>
      </c>
      <c r="H7" s="47">
        <f t="shared" si="0"/>
        <v>99982</v>
      </c>
      <c r="I7" s="47">
        <f t="shared" si="0"/>
        <v>145984</v>
      </c>
      <c r="J7" s="47">
        <f t="shared" si="0"/>
        <v>30711</v>
      </c>
      <c r="K7" s="47">
        <f t="shared" si="0"/>
        <v>822073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8844</v>
      </c>
      <c r="C8" s="45">
        <f t="shared" si="1"/>
        <v>8728</v>
      </c>
      <c r="D8" s="45">
        <f t="shared" si="1"/>
        <v>9376</v>
      </c>
      <c r="E8" s="45">
        <f t="shared" si="1"/>
        <v>5396</v>
      </c>
      <c r="F8" s="45">
        <f t="shared" si="1"/>
        <v>5752</v>
      </c>
      <c r="G8" s="45">
        <f t="shared" si="1"/>
        <v>5419</v>
      </c>
      <c r="H8" s="45">
        <f t="shared" si="1"/>
        <v>4522</v>
      </c>
      <c r="I8" s="45">
        <f t="shared" si="1"/>
        <v>11105</v>
      </c>
      <c r="J8" s="45">
        <f t="shared" si="1"/>
        <v>1262</v>
      </c>
      <c r="K8" s="38">
        <f>SUM(B8:J8)</f>
        <v>60404</v>
      </c>
      <c r="L8"/>
      <c r="M8"/>
      <c r="N8"/>
    </row>
    <row r="9" spans="1:14" ht="16.5" customHeight="1">
      <c r="A9" s="22" t="s">
        <v>35</v>
      </c>
      <c r="B9" s="45">
        <v>8837</v>
      </c>
      <c r="C9" s="45">
        <v>8726</v>
      </c>
      <c r="D9" s="45">
        <v>9376</v>
      </c>
      <c r="E9" s="45">
        <v>5396</v>
      </c>
      <c r="F9" s="45">
        <v>5743</v>
      </c>
      <c r="G9" s="45">
        <v>5417</v>
      </c>
      <c r="H9" s="45">
        <v>4522</v>
      </c>
      <c r="I9" s="45">
        <v>11092</v>
      </c>
      <c r="J9" s="45">
        <v>1262</v>
      </c>
      <c r="K9" s="38">
        <f>SUM(B9:J9)</f>
        <v>60371</v>
      </c>
      <c r="L9"/>
      <c r="M9"/>
      <c r="N9"/>
    </row>
    <row r="10" spans="1:14" ht="16.5" customHeight="1">
      <c r="A10" s="22" t="s">
        <v>34</v>
      </c>
      <c r="B10" s="45">
        <v>7</v>
      </c>
      <c r="C10" s="45">
        <v>2</v>
      </c>
      <c r="D10" s="45">
        <v>0</v>
      </c>
      <c r="E10" s="45">
        <v>0</v>
      </c>
      <c r="F10" s="45">
        <v>9</v>
      </c>
      <c r="G10" s="45">
        <v>2</v>
      </c>
      <c r="H10" s="45">
        <v>0</v>
      </c>
      <c r="I10" s="45">
        <v>13</v>
      </c>
      <c r="J10" s="45">
        <v>0</v>
      </c>
      <c r="K10" s="38">
        <f>SUM(B10:J10)</f>
        <v>33</v>
      </c>
      <c r="L10"/>
      <c r="M10"/>
      <c r="N10"/>
    </row>
    <row r="11" spans="1:14" ht="16.5" customHeight="1">
      <c r="A11" s="44" t="s">
        <v>33</v>
      </c>
      <c r="B11" s="43">
        <v>97409</v>
      </c>
      <c r="C11" s="43">
        <v>80140</v>
      </c>
      <c r="D11" s="43">
        <v>104601</v>
      </c>
      <c r="E11" s="43">
        <v>58626</v>
      </c>
      <c r="F11" s="43">
        <v>69387</v>
      </c>
      <c r="G11" s="43">
        <v>91718</v>
      </c>
      <c r="H11" s="43">
        <v>95460</v>
      </c>
      <c r="I11" s="43">
        <v>134879</v>
      </c>
      <c r="J11" s="43">
        <v>29449</v>
      </c>
      <c r="K11" s="38">
        <f>SUM(B11:J11)</f>
        <v>761669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1.056688731251557</v>
      </c>
      <c r="C15" s="39">
        <v>1.00594589198658</v>
      </c>
      <c r="D15" s="39">
        <v>1.038168288129705</v>
      </c>
      <c r="E15" s="39">
        <v>1.006867639047488</v>
      </c>
      <c r="F15" s="39">
        <v>1.022681987320485</v>
      </c>
      <c r="G15" s="39">
        <v>0.999030097411733</v>
      </c>
      <c r="H15" s="39">
        <v>1.08337078291657</v>
      </c>
      <c r="I15" s="39">
        <v>1.044580230139895</v>
      </c>
      <c r="J15" s="39">
        <v>1.056492636519966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422281.66000000003</v>
      </c>
      <c r="C17" s="36">
        <f aca="true" t="shared" si="2" ref="C17:J17">C18+C19+C20+C21+C22+C23+C24</f>
        <v>358464.04000000004</v>
      </c>
      <c r="D17" s="36">
        <f t="shared" si="2"/>
        <v>499288.91000000003</v>
      </c>
      <c r="E17" s="36">
        <f t="shared" si="2"/>
        <v>247982.81999999998</v>
      </c>
      <c r="F17" s="36">
        <f t="shared" si="2"/>
        <v>313134.55</v>
      </c>
      <c r="G17" s="36">
        <f t="shared" si="2"/>
        <v>367470.70999999996</v>
      </c>
      <c r="H17" s="36">
        <f t="shared" si="2"/>
        <v>289280.82</v>
      </c>
      <c r="I17" s="36">
        <f t="shared" si="2"/>
        <v>521071.99</v>
      </c>
      <c r="J17" s="36">
        <f t="shared" si="2"/>
        <v>100496.30999999998</v>
      </c>
      <c r="K17" s="36">
        <f aca="true" t="shared" si="3" ref="K17:K24">SUM(B17:J17)</f>
        <v>3119471.81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361345.2</v>
      </c>
      <c r="C18" s="30">
        <f t="shared" si="4"/>
        <v>331753.13</v>
      </c>
      <c r="D18" s="30">
        <f t="shared" si="4"/>
        <v>471329.09</v>
      </c>
      <c r="E18" s="30">
        <f t="shared" si="4"/>
        <v>230492</v>
      </c>
      <c r="F18" s="30">
        <f t="shared" si="4"/>
        <v>286076.71</v>
      </c>
      <c r="G18" s="30">
        <f t="shared" si="4"/>
        <v>373928.88</v>
      </c>
      <c r="H18" s="30">
        <f t="shared" si="4"/>
        <v>306804.77</v>
      </c>
      <c r="I18" s="30">
        <f t="shared" si="4"/>
        <v>452200.04</v>
      </c>
      <c r="J18" s="30">
        <f t="shared" si="4"/>
        <v>107780.25</v>
      </c>
      <c r="K18" s="30">
        <f t="shared" si="3"/>
        <v>2921710.0700000003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20484.2</v>
      </c>
      <c r="C19" s="30">
        <f t="shared" si="5"/>
        <v>1972.57</v>
      </c>
      <c r="D19" s="30">
        <f t="shared" si="5"/>
        <v>17989.82</v>
      </c>
      <c r="E19" s="30">
        <f t="shared" si="5"/>
        <v>1582.94</v>
      </c>
      <c r="F19" s="30">
        <f t="shared" si="5"/>
        <v>6488.79</v>
      </c>
      <c r="G19" s="30">
        <f t="shared" si="5"/>
        <v>-362.67</v>
      </c>
      <c r="H19" s="30">
        <f t="shared" si="5"/>
        <v>25578.55</v>
      </c>
      <c r="I19" s="30">
        <f t="shared" si="5"/>
        <v>20159.18</v>
      </c>
      <c r="J19" s="30">
        <f t="shared" si="5"/>
        <v>6088.79</v>
      </c>
      <c r="K19" s="30">
        <f t="shared" si="3"/>
        <v>99982.17</v>
      </c>
      <c r="L19"/>
      <c r="M19"/>
      <c r="N19"/>
    </row>
    <row r="20" spans="1:14" ht="16.5" customHeight="1">
      <c r="A20" s="18" t="s">
        <v>28</v>
      </c>
      <c r="B20" s="30">
        <v>39084.27</v>
      </c>
      <c r="C20" s="30">
        <v>24738.34</v>
      </c>
      <c r="D20" s="30">
        <v>22144.8</v>
      </c>
      <c r="E20" s="30">
        <v>22158.43</v>
      </c>
      <c r="F20" s="30">
        <v>19201.06</v>
      </c>
      <c r="G20" s="30">
        <v>13702.47</v>
      </c>
      <c r="H20" s="30">
        <v>10894.4</v>
      </c>
      <c r="I20" s="30">
        <v>48712.77</v>
      </c>
      <c r="J20" s="30">
        <v>5310.57</v>
      </c>
      <c r="K20" s="30">
        <f t="shared" si="3"/>
        <v>205947.11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4103.97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-12174.8</v>
      </c>
      <c r="E22" s="30">
        <v>-7618.54</v>
      </c>
      <c r="F22" s="30">
        <v>0</v>
      </c>
      <c r="G22" s="30">
        <v>-19797.97</v>
      </c>
      <c r="H22" s="30">
        <v>-53996.9</v>
      </c>
      <c r="I22" s="30">
        <v>0</v>
      </c>
      <c r="J22" s="30">
        <v>-18683.3</v>
      </c>
      <c r="K22" s="30">
        <f t="shared" si="3"/>
        <v>-112271.51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-38029.2</v>
      </c>
      <c r="C27" s="30">
        <f t="shared" si="6"/>
        <v>-37530.4</v>
      </c>
      <c r="D27" s="30">
        <f t="shared" si="6"/>
        <v>-56763.12</v>
      </c>
      <c r="E27" s="30">
        <f t="shared" si="6"/>
        <v>-23202.8</v>
      </c>
      <c r="F27" s="30">
        <f t="shared" si="6"/>
        <v>-24733.6</v>
      </c>
      <c r="G27" s="30">
        <f t="shared" si="6"/>
        <v>-23301.7</v>
      </c>
      <c r="H27" s="30">
        <f t="shared" si="6"/>
        <v>-19444.6</v>
      </c>
      <c r="I27" s="30">
        <f t="shared" si="6"/>
        <v>-47751.5</v>
      </c>
      <c r="J27" s="30">
        <f t="shared" si="6"/>
        <v>-10818.78</v>
      </c>
      <c r="K27" s="30">
        <f aca="true" t="shared" si="7" ref="K27:K35">SUM(B27:J27)</f>
        <v>-281575.70000000007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-38029.2</v>
      </c>
      <c r="C28" s="30">
        <f t="shared" si="8"/>
        <v>-37530.4</v>
      </c>
      <c r="D28" s="30">
        <f t="shared" si="8"/>
        <v>-40316.8</v>
      </c>
      <c r="E28" s="30">
        <f t="shared" si="8"/>
        <v>-23202.8</v>
      </c>
      <c r="F28" s="30">
        <f t="shared" si="8"/>
        <v>-24733.6</v>
      </c>
      <c r="G28" s="30">
        <f t="shared" si="8"/>
        <v>-23301.7</v>
      </c>
      <c r="H28" s="30">
        <f t="shared" si="8"/>
        <v>-19444.6</v>
      </c>
      <c r="I28" s="30">
        <f t="shared" si="8"/>
        <v>-47751.5</v>
      </c>
      <c r="J28" s="30">
        <f t="shared" si="8"/>
        <v>-5426.6</v>
      </c>
      <c r="K28" s="30">
        <f t="shared" si="7"/>
        <v>-259737.20000000004</v>
      </c>
      <c r="L28"/>
      <c r="M28"/>
      <c r="N28"/>
    </row>
    <row r="29" spans="1:14" s="23" customFormat="1" ht="16.5" customHeight="1">
      <c r="A29" s="29" t="s">
        <v>72</v>
      </c>
      <c r="B29" s="30">
        <f>-ROUND((B8)*$E$3,2)</f>
        <v>-38029.2</v>
      </c>
      <c r="C29" s="30">
        <f aca="true" t="shared" si="9" ref="C29:J29">-ROUND((C8)*$E$3,2)</f>
        <v>-37530.4</v>
      </c>
      <c r="D29" s="30">
        <f t="shared" si="9"/>
        <v>-40316.8</v>
      </c>
      <c r="E29" s="30">
        <f t="shared" si="9"/>
        <v>-23202.8</v>
      </c>
      <c r="F29" s="30">
        <f t="shared" si="9"/>
        <v>-24733.6</v>
      </c>
      <c r="G29" s="30">
        <f t="shared" si="9"/>
        <v>-23301.7</v>
      </c>
      <c r="H29" s="30">
        <f t="shared" si="9"/>
        <v>-19444.6</v>
      </c>
      <c r="I29" s="30">
        <f t="shared" si="9"/>
        <v>-47751.5</v>
      </c>
      <c r="J29" s="30">
        <f t="shared" si="9"/>
        <v>-5426.6</v>
      </c>
      <c r="K29" s="30">
        <f t="shared" si="7"/>
        <v>-259737.20000000004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-16446.32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-5392.18</v>
      </c>
      <c r="K33" s="30">
        <f t="shared" si="7"/>
        <v>-21838.5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-16446.32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-21838.5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384252.46</v>
      </c>
      <c r="C47" s="27">
        <f aca="true" t="shared" si="11" ref="C47:J47">IF(C17+C27+C48&lt;0,0,C17+C27+C48)</f>
        <v>320933.64</v>
      </c>
      <c r="D47" s="27">
        <f t="shared" si="11"/>
        <v>442525.79000000004</v>
      </c>
      <c r="E47" s="27">
        <f t="shared" si="11"/>
        <v>224780.02</v>
      </c>
      <c r="F47" s="27">
        <f t="shared" si="11"/>
        <v>288400.95</v>
      </c>
      <c r="G47" s="27">
        <f t="shared" si="11"/>
        <v>344169.00999999995</v>
      </c>
      <c r="H47" s="27">
        <f t="shared" si="11"/>
        <v>269836.22000000003</v>
      </c>
      <c r="I47" s="27">
        <f t="shared" si="11"/>
        <v>473320.49</v>
      </c>
      <c r="J47" s="27">
        <f t="shared" si="11"/>
        <v>89677.52999999998</v>
      </c>
      <c r="K47" s="20">
        <f>SUM(B47:J47)</f>
        <v>2837896.11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384252.46</v>
      </c>
      <c r="C53" s="10">
        <f t="shared" si="13"/>
        <v>320933.64</v>
      </c>
      <c r="D53" s="10">
        <f t="shared" si="13"/>
        <v>442525.78</v>
      </c>
      <c r="E53" s="10">
        <f t="shared" si="13"/>
        <v>224780.02</v>
      </c>
      <c r="F53" s="10">
        <f t="shared" si="13"/>
        <v>288400.95</v>
      </c>
      <c r="G53" s="10">
        <f t="shared" si="13"/>
        <v>344169.01</v>
      </c>
      <c r="H53" s="10">
        <f t="shared" si="13"/>
        <v>269836.22</v>
      </c>
      <c r="I53" s="10">
        <f>SUM(I54:I66)</f>
        <v>473320.49</v>
      </c>
      <c r="J53" s="10">
        <f t="shared" si="13"/>
        <v>89677.54</v>
      </c>
      <c r="K53" s="5">
        <f>SUM(K54:K66)</f>
        <v>2837896.11</v>
      </c>
      <c r="L53" s="9"/>
    </row>
    <row r="54" spans="1:11" ht="16.5" customHeight="1">
      <c r="A54" s="7" t="s">
        <v>59</v>
      </c>
      <c r="B54" s="8">
        <v>335068.15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335068.15</v>
      </c>
    </row>
    <row r="55" spans="1:11" ht="16.5" customHeight="1">
      <c r="A55" s="7" t="s">
        <v>60</v>
      </c>
      <c r="B55" s="8">
        <v>49184.31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49184.31</v>
      </c>
    </row>
    <row r="56" spans="1:11" ht="16.5" customHeight="1">
      <c r="A56" s="7" t="s">
        <v>4</v>
      </c>
      <c r="B56" s="6">
        <v>0</v>
      </c>
      <c r="C56" s="8">
        <v>320933.64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320933.64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442525.78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442525.78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224780.02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224780.02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288400.95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288400.95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344169.01</v>
      </c>
      <c r="H60" s="6">
        <v>0</v>
      </c>
      <c r="I60" s="6">
        <v>0</v>
      </c>
      <c r="J60" s="6">
        <v>0</v>
      </c>
      <c r="K60" s="5">
        <f t="shared" si="14"/>
        <v>344169.01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269836.22</v>
      </c>
      <c r="I61" s="6">
        <v>0</v>
      </c>
      <c r="J61" s="6">
        <v>0</v>
      </c>
      <c r="K61" s="5">
        <f t="shared" si="14"/>
        <v>269836.22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318544.69</v>
      </c>
      <c r="J62" s="6">
        <v>0</v>
      </c>
      <c r="K62" s="5">
        <f t="shared" si="14"/>
        <v>318544.69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154775.8</v>
      </c>
      <c r="J63" s="6">
        <v>0</v>
      </c>
      <c r="K63" s="5">
        <f t="shared" si="14"/>
        <v>154775.8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89677.54</v>
      </c>
      <c r="K65" s="5">
        <f t="shared" si="14"/>
        <v>89677.54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2021-05-17T18:40:42Z</dcterms:modified>
  <cp:category/>
  <cp:version/>
  <cp:contentType/>
  <cp:contentStatus/>
</cp:coreProperties>
</file>