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<sst xmlns="http://schemas.openxmlformats.org/spreadsheetml/2006/main" count="74" uniqueCount="73">
  <si>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</si>
  <si>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</si>
  <si>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</si>
  <si>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</si>
  <si>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</si>
  <si>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</si>
  <si>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</si>
  <si>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</si>
  <si>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</si>
  <si>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</si>
  <si>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</si>
  <si>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</si>
  <si>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</si>
  <si>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</si>
  <si>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</si>
  <si>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</si>
  <si>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</si>
  <si>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</si>
  <si>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</si>
  <si>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</si>
  <si>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</si>
  <si>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</si>
  <si>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</si>
  <si>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</si>
  <si>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</si>
  <si>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</si>
  <si>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</si>
  <si>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</si>
  <si>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</si>
  <si>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</si>
  <si>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</si>
  <si>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</si>
  <si>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</si>
  <si>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</si>
  <si>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</si>
  <si>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</si>
  <si>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</si>
  <si>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</si>
  <si>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</si>
  <si>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</si>
  <si>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</si>
  <si>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</si>
  <si>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</si>
  <si>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</si>
  <si>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</si>
  <si>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</si>
  <si>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</si>
  <si>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</si>
  <si>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</si>
  <si>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</si>
  <si>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</si>
  <si>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</si>
  <si>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</si>
  <si>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</si>
  <si>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</si>
  <si>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</si>
  <si>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</si>
  <si>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</si>
  <si>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</si>
  <si>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</si>
  <si>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</si>
  <si>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</si>
  <si>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</si>
  <si>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</si>
  <si>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</si>
  <si>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</si>
  <si>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</si>
  <si>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</si>
  <si>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</si>
  <si>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</si>
  <si>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</si>
  <si>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20/09/19 - VENCIMENTO 27/09/19</t>
  </si>
  <si>
    <t>5.1.1. Retida na Catraca ((1.1.)  x Tarifa do Dia)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</si>
</sst>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61</v>
      </c>
      <c r="C5" s="49" t="s">
        <v>48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47</v>
      </c>
      <c r="J5" s="49" t="s">
        <v>66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417512</v>
      </c>
      <c r="C7" s="47">
        <f t="shared" si="0"/>
        <v>344996</v>
      </c>
      <c r="D7" s="47">
        <f t="shared" si="0"/>
        <v>404099</v>
      </c>
      <c r="E7" s="47">
        <f t="shared" si="0"/>
        <v>267648</v>
      </c>
      <c r="F7" s="47">
        <f t="shared" si="0"/>
        <v>261605</v>
      </c>
      <c r="G7" s="47">
        <f t="shared" si="0"/>
        <v>292043</v>
      </c>
      <c r="H7" s="47">
        <f t="shared" si="0"/>
        <v>308814</v>
      </c>
      <c r="I7" s="47">
        <f t="shared" si="0"/>
        <v>477390</v>
      </c>
      <c r="J7" s="47">
        <f t="shared" si="0"/>
        <v>139599</v>
      </c>
      <c r="K7" s="47">
        <f t="shared" si="0"/>
        <v>2913706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25053</v>
      </c>
      <c r="C8" s="45">
        <f t="shared" si="1"/>
        <v>23256</v>
      </c>
      <c r="D8" s="45">
        <f t="shared" si="1"/>
        <v>21774</v>
      </c>
      <c r="E8" s="45">
        <f t="shared" si="1"/>
        <v>16081</v>
      </c>
      <c r="F8" s="45">
        <f t="shared" si="1"/>
        <v>16249</v>
      </c>
      <c r="G8" s="45">
        <f t="shared" si="1"/>
        <v>11238</v>
      </c>
      <c r="H8" s="45">
        <f t="shared" si="1"/>
        <v>8649</v>
      </c>
      <c r="I8" s="45">
        <f t="shared" si="1"/>
        <v>27884</v>
      </c>
      <c r="J8" s="45">
        <f t="shared" si="1"/>
        <v>5576</v>
      </c>
      <c r="K8" s="38">
        <f>SUM(B8:J8)</f>
        <v>155760</v>
      </c>
      <c r="L8"/>
      <c r="M8"/>
      <c r="N8"/>
    </row>
    <row r="9" spans="1:14" ht="16.5" customHeight="1">
      <c r="A9" s="22" t="s">
        <v>35</v>
      </c>
      <c r="B9" s="45">
        <v>25017</v>
      </c>
      <c r="C9" s="45">
        <v>23247</v>
      </c>
      <c r="D9" s="45">
        <v>21757</v>
      </c>
      <c r="E9" s="45">
        <v>16081</v>
      </c>
      <c r="F9" s="45">
        <v>16233</v>
      </c>
      <c r="G9" s="45">
        <v>11234</v>
      </c>
      <c r="H9" s="45">
        <v>8649</v>
      </c>
      <c r="I9" s="45">
        <v>27820</v>
      </c>
      <c r="J9" s="45">
        <v>5576</v>
      </c>
      <c r="K9" s="38">
        <f>SUM(B9:J9)</f>
        <v>155614</v>
      </c>
      <c r="L9"/>
      <c r="M9"/>
      <c r="N9"/>
    </row>
    <row r="10" spans="1:14" ht="16.5" customHeight="1">
      <c r="A10" s="22" t="s">
        <v>34</v>
      </c>
      <c r="B10" s="45">
        <v>36</v>
      </c>
      <c r="C10" s="45">
        <v>9</v>
      </c>
      <c r="D10" s="45">
        <v>17</v>
      </c>
      <c r="E10" s="45">
        <v>0</v>
      </c>
      <c r="F10" s="45">
        <v>16</v>
      </c>
      <c r="G10" s="45">
        <v>4</v>
      </c>
      <c r="H10" s="45">
        <v>0</v>
      </c>
      <c r="I10" s="45">
        <v>64</v>
      </c>
      <c r="J10" s="45">
        <v>0</v>
      </c>
      <c r="K10" s="38">
        <f>SUM(B10:J10)</f>
        <v>146</v>
      </c>
      <c r="L10"/>
      <c r="M10"/>
      <c r="N10"/>
    </row>
    <row r="11" spans="1:14" ht="16.5" customHeight="1">
      <c r="A11" s="44" t="s">
        <v>33</v>
      </c>
      <c r="B11" s="43">
        <v>392459</v>
      </c>
      <c r="C11" s="43">
        <v>321740</v>
      </c>
      <c r="D11" s="43">
        <v>382325</v>
      </c>
      <c r="E11" s="43">
        <v>251567</v>
      </c>
      <c r="F11" s="43">
        <v>245356</v>
      </c>
      <c r="G11" s="43">
        <v>280805</v>
      </c>
      <c r="H11" s="43">
        <v>300165</v>
      </c>
      <c r="I11" s="43">
        <v>449506</v>
      </c>
      <c r="J11" s="43">
        <v>134023</v>
      </c>
      <c r="K11" s="38">
        <f>SUM(B11:J11)</f>
        <v>2757946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1.056688731251557</v>
      </c>
      <c r="C15" s="39">
        <v>1.00594589198658</v>
      </c>
      <c r="D15" s="39">
        <v>1.038168288129705</v>
      </c>
      <c r="E15" s="39">
        <v>1.006867639047488</v>
      </c>
      <c r="F15" s="39">
        <v>1.022681987320485</v>
      </c>
      <c r="G15" s="39">
        <v>0.999030097411733</v>
      </c>
      <c r="H15" s="39">
        <v>1.08337078291657</v>
      </c>
      <c r="I15" s="39">
        <v>1.044580230139895</v>
      </c>
      <c r="J15" s="39">
        <v>1.056492636519966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1540817.97</v>
      </c>
      <c r="C17" s="36">
        <f aca="true" t="shared" si="2" ref="C17:J17">C18+C19+C20+C21+C22+C23+C24</f>
        <v>1320300.6500000001</v>
      </c>
      <c r="D17" s="36">
        <f t="shared" si="2"/>
        <v>1744822.49</v>
      </c>
      <c r="E17" s="36">
        <f t="shared" si="2"/>
        <v>986111.77</v>
      </c>
      <c r="F17" s="36">
        <f t="shared" si="2"/>
        <v>1039169.23</v>
      </c>
      <c r="G17" s="36">
        <f t="shared" si="2"/>
        <v>1117033.6500000001</v>
      </c>
      <c r="H17" s="36">
        <f t="shared" si="2"/>
        <v>983528.51</v>
      </c>
      <c r="I17" s="36">
        <f t="shared" si="2"/>
        <v>1593399.6400000001</v>
      </c>
      <c r="J17" s="36">
        <f t="shared" si="2"/>
        <v>504226.98000000004</v>
      </c>
      <c r="K17" s="36">
        <f aca="true" t="shared" si="3" ref="K17:K24">SUM(B17:J17)</f>
        <v>10829410.890000002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1419874.81</v>
      </c>
      <c r="C18" s="30">
        <f t="shared" si="4"/>
        <v>1287904.57</v>
      </c>
      <c r="D18" s="30">
        <f t="shared" si="4"/>
        <v>1671070.59</v>
      </c>
      <c r="E18" s="30">
        <f t="shared" si="4"/>
        <v>963586.33</v>
      </c>
      <c r="F18" s="30">
        <f t="shared" si="4"/>
        <v>996008.72</v>
      </c>
      <c r="G18" s="30">
        <f t="shared" si="4"/>
        <v>1124219.53</v>
      </c>
      <c r="H18" s="30">
        <f t="shared" si="4"/>
        <v>947626.64</v>
      </c>
      <c r="I18" s="30">
        <f t="shared" si="4"/>
        <v>1478763.26</v>
      </c>
      <c r="J18" s="30">
        <f t="shared" si="4"/>
        <v>489922.69</v>
      </c>
      <c r="K18" s="30">
        <f t="shared" si="3"/>
        <v>10378977.139999999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80490.9</v>
      </c>
      <c r="C19" s="30">
        <f t="shared" si="5"/>
        <v>7657.74</v>
      </c>
      <c r="D19" s="30">
        <f t="shared" si="5"/>
        <v>63781.9</v>
      </c>
      <c r="E19" s="30">
        <f t="shared" si="5"/>
        <v>6617.56</v>
      </c>
      <c r="F19" s="30">
        <f t="shared" si="5"/>
        <v>22591.46</v>
      </c>
      <c r="G19" s="30">
        <f t="shared" si="5"/>
        <v>-1090.38</v>
      </c>
      <c r="H19" s="30">
        <f t="shared" si="5"/>
        <v>79004.37</v>
      </c>
      <c r="I19" s="30">
        <f t="shared" si="5"/>
        <v>65923.61</v>
      </c>
      <c r="J19" s="30">
        <f t="shared" si="5"/>
        <v>27677.02</v>
      </c>
      <c r="K19" s="30">
        <f t="shared" si="3"/>
        <v>352654.18</v>
      </c>
      <c r="L19"/>
      <c r="M19"/>
      <c r="N19"/>
    </row>
    <row r="20" spans="1:14" ht="16.5" customHeight="1">
      <c r="A20" s="18" t="s">
        <v>28</v>
      </c>
      <c r="B20" s="30">
        <v>39084.27</v>
      </c>
      <c r="C20" s="30">
        <v>24738.34</v>
      </c>
      <c r="D20" s="30">
        <v>22144.8</v>
      </c>
      <c r="E20" s="30">
        <v>22158.43</v>
      </c>
      <c r="F20" s="30">
        <v>19201.06</v>
      </c>
      <c r="G20" s="30">
        <v>13702.47</v>
      </c>
      <c r="H20" s="30">
        <v>10894.4</v>
      </c>
      <c r="I20" s="30">
        <v>48712.77</v>
      </c>
      <c r="J20" s="30">
        <v>5310.57</v>
      </c>
      <c r="K20" s="30">
        <f t="shared" si="3"/>
        <v>205947.11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-12174.8</v>
      </c>
      <c r="E22" s="30">
        <v>-7618.54</v>
      </c>
      <c r="F22" s="30">
        <v>0</v>
      </c>
      <c r="G22" s="30">
        <v>-19797.97</v>
      </c>
      <c r="H22" s="30">
        <v>-53996.9</v>
      </c>
      <c r="I22" s="30">
        <v>0</v>
      </c>
      <c r="J22" s="30">
        <v>-18683.3</v>
      </c>
      <c r="K22" s="30">
        <f t="shared" si="3"/>
        <v>-112271.51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-135606.3</v>
      </c>
      <c r="C27" s="30">
        <f t="shared" si="6"/>
        <v>-106373.09000000001</v>
      </c>
      <c r="D27" s="30">
        <f t="shared" si="6"/>
        <v>-126561.1</v>
      </c>
      <c r="E27" s="30">
        <f t="shared" si="6"/>
        <v>-135959.74000000002</v>
      </c>
      <c r="F27" s="30">
        <f t="shared" si="6"/>
        <v>-69870.7</v>
      </c>
      <c r="G27" s="30">
        <f t="shared" si="6"/>
        <v>-100459.45</v>
      </c>
      <c r="H27" s="30">
        <f t="shared" si="6"/>
        <v>-52328.48999999999</v>
      </c>
      <c r="I27" s="30">
        <f t="shared" si="6"/>
        <v>-143524.62</v>
      </c>
      <c r="J27" s="30">
        <f t="shared" si="6"/>
        <v>-331636.52</v>
      </c>
      <c r="K27" s="30">
        <f aca="true" t="shared" si="7" ref="K27:K35">SUM(B27:J27)</f>
        <v>-1202320.0099999998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-135606.3</v>
      </c>
      <c r="C28" s="30">
        <f t="shared" si="8"/>
        <v>-106373.09000000001</v>
      </c>
      <c r="D28" s="30">
        <f t="shared" si="8"/>
        <v>-110114.78</v>
      </c>
      <c r="E28" s="30">
        <f t="shared" si="8"/>
        <v>-135959.74000000002</v>
      </c>
      <c r="F28" s="30">
        <f t="shared" si="8"/>
        <v>-69870.7</v>
      </c>
      <c r="G28" s="30">
        <f t="shared" si="8"/>
        <v>-100459.45</v>
      </c>
      <c r="H28" s="30">
        <f t="shared" si="8"/>
        <v>-52328.48999999999</v>
      </c>
      <c r="I28" s="30">
        <f t="shared" si="8"/>
        <v>-143524.62</v>
      </c>
      <c r="J28" s="30">
        <f t="shared" si="8"/>
        <v>-31264.709999999995</v>
      </c>
      <c r="K28" s="30">
        <f t="shared" si="7"/>
        <v>-885501.8799999999</v>
      </c>
      <c r="L28"/>
      <c r="M28"/>
      <c r="N28"/>
    </row>
    <row r="29" spans="1:14" s="23" customFormat="1" ht="16.5" customHeight="1">
      <c r="A29" s="29" t="s">
        <v>72</v>
      </c>
      <c r="B29" s="30">
        <f>-ROUND((B8)*$E$3,2)</f>
        <v>-107727.9</v>
      </c>
      <c r="C29" s="30">
        <f aca="true" t="shared" si="9" ref="C29:J29">-ROUND((C8)*$E$3,2)</f>
        <v>-100000.8</v>
      </c>
      <c r="D29" s="30">
        <f t="shared" si="9"/>
        <v>-93628.2</v>
      </c>
      <c r="E29" s="30">
        <f t="shared" si="9"/>
        <v>-69148.3</v>
      </c>
      <c r="F29" s="30">
        <f t="shared" si="9"/>
        <v>-69870.7</v>
      </c>
      <c r="G29" s="30">
        <f t="shared" si="9"/>
        <v>-48323.4</v>
      </c>
      <c r="H29" s="30">
        <f t="shared" si="9"/>
        <v>-37190.7</v>
      </c>
      <c r="I29" s="30">
        <f t="shared" si="9"/>
        <v>-119901.2</v>
      </c>
      <c r="J29" s="30">
        <f t="shared" si="9"/>
        <v>-23976.8</v>
      </c>
      <c r="K29" s="30">
        <f t="shared" si="7"/>
        <v>-669768</v>
      </c>
      <c r="L29" s="28"/>
      <c r="M29"/>
      <c r="N29"/>
    </row>
    <row r="30" spans="1:14" ht="16.5" customHeight="1">
      <c r="A30" s="25" t="s">
        <v>23</v>
      </c>
      <c r="B30" s="26">
        <v>-4.3</v>
      </c>
      <c r="C30" s="26">
        <v>0</v>
      </c>
      <c r="D30" s="26">
        <v>-25.8</v>
      </c>
      <c r="E30" s="26">
        <v>-4.3</v>
      </c>
      <c r="F30" s="26">
        <v>0</v>
      </c>
      <c r="G30" s="26">
        <v>-21.5</v>
      </c>
      <c r="H30" s="26">
        <v>-12.71</v>
      </c>
      <c r="I30" s="26">
        <v>-19.82</v>
      </c>
      <c r="J30" s="26">
        <v>-6.12</v>
      </c>
      <c r="K30" s="30">
        <f t="shared" si="7"/>
        <v>-94.55000000000001</v>
      </c>
      <c r="L30"/>
      <c r="M30"/>
      <c r="N30"/>
    </row>
    <row r="31" spans="1:14" ht="16.5" customHeight="1">
      <c r="A31" s="25" t="s">
        <v>22</v>
      </c>
      <c r="B31" s="30">
        <v>-3160.5</v>
      </c>
      <c r="C31" s="30">
        <v>-1083.6</v>
      </c>
      <c r="D31" s="30">
        <v>-993.3</v>
      </c>
      <c r="E31" s="30">
        <v>-1685.6</v>
      </c>
      <c r="F31" s="26">
        <v>0</v>
      </c>
      <c r="G31" s="30">
        <v>-632.1</v>
      </c>
      <c r="H31" s="30">
        <v>-218.31</v>
      </c>
      <c r="I31" s="30">
        <v>-340.69</v>
      </c>
      <c r="J31" s="30">
        <v>-105.1</v>
      </c>
      <c r="K31" s="30">
        <f t="shared" si="7"/>
        <v>-8219.2</v>
      </c>
      <c r="L31"/>
      <c r="M31"/>
      <c r="N31"/>
    </row>
    <row r="32" spans="1:14" ht="16.5" customHeight="1">
      <c r="A32" s="25" t="s">
        <v>21</v>
      </c>
      <c r="B32" s="30">
        <v>-24713.6</v>
      </c>
      <c r="C32" s="30">
        <v>-5288.69</v>
      </c>
      <c r="D32" s="30">
        <v>-15467.48</v>
      </c>
      <c r="E32" s="30">
        <v>-65121.54</v>
      </c>
      <c r="F32" s="26">
        <v>0</v>
      </c>
      <c r="G32" s="30">
        <v>-51482.45</v>
      </c>
      <c r="H32" s="30">
        <v>-14906.77</v>
      </c>
      <c r="I32" s="30">
        <v>-23262.91</v>
      </c>
      <c r="J32" s="30">
        <v>-7176.69</v>
      </c>
      <c r="K32" s="30">
        <f t="shared" si="7"/>
        <v>-207420.13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-16446.32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-300371.81</v>
      </c>
      <c r="K33" s="30">
        <f t="shared" si="7"/>
        <v>-316818.13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-16446.32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-21838.5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450865.27</v>
      </c>
      <c r="K41" s="17">
        <f>SUM(B41:J41)</f>
        <v>450865.27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-745844.9</v>
      </c>
      <c r="K42" s="17">
        <f>SUM(B42:J42)</f>
        <v>-745844.9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1405211.67</v>
      </c>
      <c r="C47" s="27">
        <f aca="true" t="shared" si="11" ref="C47:J47">IF(C17+C27+C48&lt;0,0,C17+C27+C48)</f>
        <v>1213927.56</v>
      </c>
      <c r="D47" s="27">
        <f t="shared" si="11"/>
        <v>1618261.39</v>
      </c>
      <c r="E47" s="27">
        <f t="shared" si="11"/>
        <v>850152.03</v>
      </c>
      <c r="F47" s="27">
        <f t="shared" si="11"/>
        <v>969298.53</v>
      </c>
      <c r="G47" s="27">
        <f t="shared" si="11"/>
        <v>1016574.2000000002</v>
      </c>
      <c r="H47" s="27">
        <f t="shared" si="11"/>
        <v>931200.02</v>
      </c>
      <c r="I47" s="27">
        <f t="shared" si="11"/>
        <v>1449875.02</v>
      </c>
      <c r="J47" s="27">
        <f t="shared" si="11"/>
        <v>172590.46000000002</v>
      </c>
      <c r="K47" s="20">
        <f>SUM(B47:J47)</f>
        <v>9627090.88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1405211.67</v>
      </c>
      <c r="C53" s="10">
        <f t="shared" si="13"/>
        <v>1213927.56</v>
      </c>
      <c r="D53" s="10">
        <f t="shared" si="13"/>
        <v>1618261.4</v>
      </c>
      <c r="E53" s="10">
        <f t="shared" si="13"/>
        <v>850152.03</v>
      </c>
      <c r="F53" s="10">
        <f t="shared" si="13"/>
        <v>969298.52</v>
      </c>
      <c r="G53" s="10">
        <f t="shared" si="13"/>
        <v>1016574.2</v>
      </c>
      <c r="H53" s="10">
        <f t="shared" si="13"/>
        <v>931200.04</v>
      </c>
      <c r="I53" s="10">
        <f>SUM(I54:I66)</f>
        <v>1449875.02</v>
      </c>
      <c r="J53" s="10">
        <f t="shared" si="13"/>
        <v>172590.46</v>
      </c>
      <c r="K53" s="5">
        <f>SUM(K54:K66)</f>
        <v>9627090.9</v>
      </c>
      <c r="L53" s="9"/>
    </row>
    <row r="54" spans="1:11" ht="16.5" customHeight="1">
      <c r="A54" s="7" t="s">
        <v>59</v>
      </c>
      <c r="B54" s="8">
        <v>1228436.04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1228436.04</v>
      </c>
    </row>
    <row r="55" spans="1:11" ht="16.5" customHeight="1">
      <c r="A55" s="7" t="s">
        <v>60</v>
      </c>
      <c r="B55" s="8">
        <v>176775.63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176775.63</v>
      </c>
    </row>
    <row r="56" spans="1:11" ht="16.5" customHeight="1">
      <c r="A56" s="7" t="s">
        <v>4</v>
      </c>
      <c r="B56" s="6">
        <v>0</v>
      </c>
      <c r="C56" s="8">
        <v>1213927.56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1213927.56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1618261.4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1618261.4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850152.03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850152.03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969298.52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969298.52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1016574.2</v>
      </c>
      <c r="H60" s="6">
        <v>0</v>
      </c>
      <c r="I60" s="6">
        <v>0</v>
      </c>
      <c r="J60" s="6">
        <v>0</v>
      </c>
      <c r="K60" s="5">
        <f t="shared" si="14"/>
        <v>1016574.2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931200.04</v>
      </c>
      <c r="I61" s="6">
        <v>0</v>
      </c>
      <c r="J61" s="6">
        <v>0</v>
      </c>
      <c r="K61" s="5">
        <f t="shared" si="14"/>
        <v>931200.04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923280.41</v>
      </c>
      <c r="J62" s="6">
        <v>0</v>
      </c>
      <c r="K62" s="5">
        <f t="shared" si="14"/>
        <v>923280.41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526594.61</v>
      </c>
      <c r="J63" s="6">
        <v>0</v>
      </c>
      <c r="K63" s="5">
        <f t="shared" si="14"/>
        <v>526594.61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172590.46</v>
      </c>
      <c r="K65" s="5">
        <f t="shared" si="14"/>
        <v>172590.46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2021-05-17T19:28:52Z</dcterms:modified>
  <cp:category/>
  <cp:version/>
  <cp:contentType/>
  <cp:contentStatus/>
</cp:coreProperties>
</file>