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<sst xmlns="http://schemas.openxmlformats.org/spreadsheetml/2006/main" count="74" uniqueCount="73">
  <si>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</si>
  <si>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</si>
  <si>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</si>
  <si>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</si>
  <si>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</si>
  <si>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</si>
  <si>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</si>
  <si>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</si>
  <si>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</si>
  <si>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</si>
  <si>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</si>
  <si>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</si>
  <si>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</si>
  <si>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</si>
  <si>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</si>
  <si>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</si>
  <si>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</si>
  <si>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</si>
  <si>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</si>
  <si>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</si>
  <si>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</si>
  <si>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</si>
  <si>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</si>
  <si>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</si>
  <si>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</si>
  <si>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</si>
  <si>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</si>
  <si>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</si>
  <si>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</si>
  <si>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</si>
  <si>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</si>
  <si>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</si>
  <si>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</si>
  <si>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</si>
  <si>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</si>
  <si>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</si>
  <si>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</si>
  <si>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</si>
  <si>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</si>
  <si>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</si>
  <si>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</si>
  <si>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</si>
  <si>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</si>
  <si>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</si>
  <si>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</si>
  <si>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</si>
  <si>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</si>
  <si>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</si>
  <si>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</si>
  <si>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</si>
  <si>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</si>
  <si>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</si>
  <si>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</si>
  <si>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</si>
  <si>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</si>
  <si>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</si>
  <si>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</si>
  <si>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</si>
  <si>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</si>
  <si>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</si>
  <si>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</si>
  <si>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</si>
  <si>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</si>
  <si>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</si>
  <si>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</si>
  <si>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</si>
  <si>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</si>
  <si>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</si>
  <si>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</si>
  <si>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</si>
  <si>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</si>
  <si>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19/09/19 - VENCIMENTO 26/09/19</t>
  </si>
  <si>
    <t>5.1.1. Retida na Catraca ((1.1.)  x Tarifa do Dia)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</si>
</sst>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4.3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61</v>
      </c>
      <c r="C5" s="49" t="s">
        <v>48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47</v>
      </c>
      <c r="J5" s="49" t="s">
        <v>66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425615</v>
      </c>
      <c r="C7" s="47">
        <f t="shared" si="0"/>
        <v>356941</v>
      </c>
      <c r="D7" s="47">
        <f t="shared" si="0"/>
        <v>410278</v>
      </c>
      <c r="E7" s="47">
        <f t="shared" si="0"/>
        <v>274813</v>
      </c>
      <c r="F7" s="47">
        <f t="shared" si="0"/>
        <v>269192</v>
      </c>
      <c r="G7" s="47">
        <f t="shared" si="0"/>
        <v>296221</v>
      </c>
      <c r="H7" s="47">
        <f t="shared" si="0"/>
        <v>311549</v>
      </c>
      <c r="I7" s="47">
        <f t="shared" si="0"/>
        <v>497941</v>
      </c>
      <c r="J7" s="47">
        <f t="shared" si="0"/>
        <v>145433</v>
      </c>
      <c r="K7" s="47">
        <f t="shared" si="0"/>
        <v>2987983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23352</v>
      </c>
      <c r="C8" s="45">
        <f t="shared" si="1"/>
        <v>21794</v>
      </c>
      <c r="D8" s="45">
        <f t="shared" si="1"/>
        <v>20078</v>
      </c>
      <c r="E8" s="45">
        <f t="shared" si="1"/>
        <v>15338</v>
      </c>
      <c r="F8" s="45">
        <f t="shared" si="1"/>
        <v>15289</v>
      </c>
      <c r="G8" s="45">
        <f t="shared" si="1"/>
        <v>10273</v>
      </c>
      <c r="H8" s="45">
        <f t="shared" si="1"/>
        <v>8069</v>
      </c>
      <c r="I8" s="45">
        <f t="shared" si="1"/>
        <v>26730</v>
      </c>
      <c r="J8" s="45">
        <f t="shared" si="1"/>
        <v>5435</v>
      </c>
      <c r="K8" s="38">
        <f>SUM(B8:J8)</f>
        <v>146358</v>
      </c>
      <c r="L8"/>
      <c r="M8"/>
      <c r="N8"/>
    </row>
    <row r="9" spans="1:14" ht="16.5" customHeight="1">
      <c r="A9" s="22" t="s">
        <v>35</v>
      </c>
      <c r="B9" s="45">
        <v>23323</v>
      </c>
      <c r="C9" s="45">
        <v>21786</v>
      </c>
      <c r="D9" s="45">
        <v>20060</v>
      </c>
      <c r="E9" s="45">
        <v>15338</v>
      </c>
      <c r="F9" s="45">
        <v>15269</v>
      </c>
      <c r="G9" s="45">
        <v>10270</v>
      </c>
      <c r="H9" s="45">
        <v>8069</v>
      </c>
      <c r="I9" s="45">
        <v>26671</v>
      </c>
      <c r="J9" s="45">
        <v>5435</v>
      </c>
      <c r="K9" s="38">
        <f>SUM(B9:J9)</f>
        <v>146221</v>
      </c>
      <c r="L9"/>
      <c r="M9"/>
      <c r="N9"/>
    </row>
    <row r="10" spans="1:14" ht="16.5" customHeight="1">
      <c r="A10" s="22" t="s">
        <v>34</v>
      </c>
      <c r="B10" s="45">
        <v>29</v>
      </c>
      <c r="C10" s="45">
        <v>8</v>
      </c>
      <c r="D10" s="45">
        <v>18</v>
      </c>
      <c r="E10" s="45">
        <v>0</v>
      </c>
      <c r="F10" s="45">
        <v>20</v>
      </c>
      <c r="G10" s="45">
        <v>3</v>
      </c>
      <c r="H10" s="45">
        <v>0</v>
      </c>
      <c r="I10" s="45">
        <v>59</v>
      </c>
      <c r="J10" s="45">
        <v>0</v>
      </c>
      <c r="K10" s="38">
        <f>SUM(B10:J10)</f>
        <v>137</v>
      </c>
      <c r="L10"/>
      <c r="M10"/>
      <c r="N10"/>
    </row>
    <row r="11" spans="1:14" ht="16.5" customHeight="1">
      <c r="A11" s="44" t="s">
        <v>33</v>
      </c>
      <c r="B11" s="43">
        <v>402263</v>
      </c>
      <c r="C11" s="43">
        <v>335147</v>
      </c>
      <c r="D11" s="43">
        <v>390200</v>
      </c>
      <c r="E11" s="43">
        <v>259475</v>
      </c>
      <c r="F11" s="43">
        <v>253903</v>
      </c>
      <c r="G11" s="43">
        <v>285948</v>
      </c>
      <c r="H11" s="43">
        <v>303480</v>
      </c>
      <c r="I11" s="43">
        <v>471211</v>
      </c>
      <c r="J11" s="43">
        <v>139998</v>
      </c>
      <c r="K11" s="38">
        <f>SUM(B11:J11)</f>
        <v>2841625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1.056688731251557</v>
      </c>
      <c r="C15" s="39">
        <v>1.00594589198658</v>
      </c>
      <c r="D15" s="39">
        <v>1.038168288129705</v>
      </c>
      <c r="E15" s="39">
        <v>1.006867639047488</v>
      </c>
      <c r="F15" s="39">
        <v>1.022681987320485</v>
      </c>
      <c r="G15" s="39">
        <v>0.999030097411733</v>
      </c>
      <c r="H15" s="39">
        <v>1.08337078291657</v>
      </c>
      <c r="I15" s="39">
        <v>1.044580230139895</v>
      </c>
      <c r="J15" s="39">
        <v>1.056492636519966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1569936.8</v>
      </c>
      <c r="C17" s="36">
        <f aca="true" t="shared" si="2" ref="C17:J17">C18+C19+C20+C21+C22+C23+C24</f>
        <v>1365157.67</v>
      </c>
      <c r="D17" s="36">
        <f t="shared" si="2"/>
        <v>1771349.79</v>
      </c>
      <c r="E17" s="36">
        <f t="shared" si="2"/>
        <v>1012084.36</v>
      </c>
      <c r="F17" s="36">
        <f t="shared" si="2"/>
        <v>1068710.4</v>
      </c>
      <c r="G17" s="36">
        <f t="shared" si="2"/>
        <v>1133101.26</v>
      </c>
      <c r="H17" s="36">
        <f t="shared" si="2"/>
        <v>992620.8300000001</v>
      </c>
      <c r="I17" s="36">
        <f t="shared" si="2"/>
        <v>1659896.34</v>
      </c>
      <c r="J17" s="36">
        <f t="shared" si="2"/>
        <v>525858.0599999999</v>
      </c>
      <c r="K17" s="36">
        <f aca="true" t="shared" si="3" ref="K17:K24">SUM(B17:J17)</f>
        <v>11098715.51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1447431.49</v>
      </c>
      <c r="C18" s="30">
        <f t="shared" si="4"/>
        <v>1332496.45</v>
      </c>
      <c r="D18" s="30">
        <f t="shared" si="4"/>
        <v>1696622.61</v>
      </c>
      <c r="E18" s="30">
        <f t="shared" si="4"/>
        <v>989381.76</v>
      </c>
      <c r="F18" s="30">
        <f t="shared" si="4"/>
        <v>1024894.7</v>
      </c>
      <c r="G18" s="30">
        <f t="shared" si="4"/>
        <v>1140302.74</v>
      </c>
      <c r="H18" s="30">
        <f t="shared" si="4"/>
        <v>956019.26</v>
      </c>
      <c r="I18" s="30">
        <f t="shared" si="4"/>
        <v>1542422.04</v>
      </c>
      <c r="J18" s="30">
        <f t="shared" si="4"/>
        <v>510397.11</v>
      </c>
      <c r="K18" s="30">
        <f t="shared" si="3"/>
        <v>10639968.16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82053.05</v>
      </c>
      <c r="C19" s="30">
        <f t="shared" si="5"/>
        <v>7922.88</v>
      </c>
      <c r="D19" s="30">
        <f t="shared" si="5"/>
        <v>64757.18</v>
      </c>
      <c r="E19" s="30">
        <f t="shared" si="5"/>
        <v>6794.72</v>
      </c>
      <c r="F19" s="30">
        <f t="shared" si="5"/>
        <v>23246.65</v>
      </c>
      <c r="G19" s="30">
        <f t="shared" si="5"/>
        <v>-1105.98</v>
      </c>
      <c r="H19" s="30">
        <f t="shared" si="5"/>
        <v>79704.07</v>
      </c>
      <c r="I19" s="30">
        <f t="shared" si="5"/>
        <v>68761.53</v>
      </c>
      <c r="J19" s="30">
        <f t="shared" si="5"/>
        <v>28833.68</v>
      </c>
      <c r="K19" s="30">
        <f t="shared" si="3"/>
        <v>360967.77999999997</v>
      </c>
      <c r="L19"/>
      <c r="M19"/>
      <c r="N19"/>
    </row>
    <row r="20" spans="1:14" ht="16.5" customHeight="1">
      <c r="A20" s="18" t="s">
        <v>28</v>
      </c>
      <c r="B20" s="30">
        <v>39084.27</v>
      </c>
      <c r="C20" s="30">
        <v>24738.34</v>
      </c>
      <c r="D20" s="30">
        <v>22144.8</v>
      </c>
      <c r="E20" s="30">
        <v>22158.43</v>
      </c>
      <c r="F20" s="30">
        <v>19201.06</v>
      </c>
      <c r="G20" s="30">
        <v>13702.47</v>
      </c>
      <c r="H20" s="30">
        <v>10894.4</v>
      </c>
      <c r="I20" s="30">
        <v>48712.77</v>
      </c>
      <c r="J20" s="30">
        <v>5310.57</v>
      </c>
      <c r="K20" s="30">
        <f t="shared" si="3"/>
        <v>205947.11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4103.97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-12174.8</v>
      </c>
      <c r="E22" s="30">
        <v>-7618.54</v>
      </c>
      <c r="F22" s="30">
        <v>0</v>
      </c>
      <c r="G22" s="30">
        <v>-19797.97</v>
      </c>
      <c r="H22" s="30">
        <v>-53996.9</v>
      </c>
      <c r="I22" s="30">
        <v>0</v>
      </c>
      <c r="J22" s="30">
        <v>-18683.3</v>
      </c>
      <c r="K22" s="30">
        <f t="shared" si="3"/>
        <v>-112271.51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-127553.63</v>
      </c>
      <c r="C27" s="30">
        <f t="shared" si="6"/>
        <v>-98655.65000000001</v>
      </c>
      <c r="D27" s="30">
        <f t="shared" si="6"/>
        <v>-119448.44999999998</v>
      </c>
      <c r="E27" s="30">
        <f t="shared" si="6"/>
        <v>-140275.86</v>
      </c>
      <c r="F27" s="30">
        <f t="shared" si="6"/>
        <v>-65742.7</v>
      </c>
      <c r="G27" s="30">
        <f t="shared" si="6"/>
        <v>-100227.08</v>
      </c>
      <c r="H27" s="30">
        <f t="shared" si="6"/>
        <v>-49940.72</v>
      </c>
      <c r="I27" s="30">
        <f t="shared" si="6"/>
        <v>-138728.22</v>
      </c>
      <c r="J27" s="30">
        <f t="shared" si="6"/>
        <v>-99470.02999999997</v>
      </c>
      <c r="K27" s="30">
        <f aca="true" t="shared" si="7" ref="K27:K35">SUM(B27:J27)</f>
        <v>-940042.3399999999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-127553.63</v>
      </c>
      <c r="C28" s="30">
        <f t="shared" si="8"/>
        <v>-98655.65000000001</v>
      </c>
      <c r="D28" s="30">
        <f t="shared" si="8"/>
        <v>-103002.12999999999</v>
      </c>
      <c r="E28" s="30">
        <f t="shared" si="8"/>
        <v>-140275.86</v>
      </c>
      <c r="F28" s="30">
        <f t="shared" si="8"/>
        <v>-65742.7</v>
      </c>
      <c r="G28" s="30">
        <f t="shared" si="8"/>
        <v>-100227.08</v>
      </c>
      <c r="H28" s="30">
        <f t="shared" si="8"/>
        <v>-49940.72</v>
      </c>
      <c r="I28" s="30">
        <f t="shared" si="8"/>
        <v>-138728.22</v>
      </c>
      <c r="J28" s="30">
        <f t="shared" si="8"/>
        <v>-30709.559999999998</v>
      </c>
      <c r="K28" s="30">
        <f t="shared" si="7"/>
        <v>-854835.5499999998</v>
      </c>
      <c r="L28"/>
      <c r="M28"/>
      <c r="N28"/>
    </row>
    <row r="29" spans="1:14" s="23" customFormat="1" ht="16.5" customHeight="1">
      <c r="A29" s="29" t="s">
        <v>72</v>
      </c>
      <c r="B29" s="30">
        <f>-ROUND((B8)*$E$3,2)</f>
        <v>-100413.6</v>
      </c>
      <c r="C29" s="30">
        <f aca="true" t="shared" si="9" ref="C29:J29">-ROUND((C8)*$E$3,2)</f>
        <v>-93714.2</v>
      </c>
      <c r="D29" s="30">
        <f t="shared" si="9"/>
        <v>-86335.4</v>
      </c>
      <c r="E29" s="30">
        <f t="shared" si="9"/>
        <v>-65953.4</v>
      </c>
      <c r="F29" s="30">
        <f t="shared" si="9"/>
        <v>-65742.7</v>
      </c>
      <c r="G29" s="30">
        <f t="shared" si="9"/>
        <v>-44173.9</v>
      </c>
      <c r="H29" s="30">
        <f t="shared" si="9"/>
        <v>-34696.7</v>
      </c>
      <c r="I29" s="30">
        <f t="shared" si="9"/>
        <v>-114939</v>
      </c>
      <c r="J29" s="30">
        <f t="shared" si="9"/>
        <v>-23370.5</v>
      </c>
      <c r="K29" s="30">
        <f t="shared" si="7"/>
        <v>-629339.4</v>
      </c>
      <c r="L29" s="28"/>
      <c r="M29"/>
      <c r="N29"/>
    </row>
    <row r="30" spans="1:14" ht="16.5" customHeight="1">
      <c r="A30" s="25" t="s">
        <v>23</v>
      </c>
      <c r="B30" s="26">
        <v>-4.3</v>
      </c>
      <c r="C30" s="26">
        <v>0</v>
      </c>
      <c r="D30" s="26">
        <v>-43</v>
      </c>
      <c r="E30" s="26">
        <v>-30.1</v>
      </c>
      <c r="F30" s="26">
        <v>0</v>
      </c>
      <c r="G30" s="26">
        <v>-21.5</v>
      </c>
      <c r="H30" s="26">
        <v>-10.4</v>
      </c>
      <c r="I30" s="26">
        <v>-16.22</v>
      </c>
      <c r="J30" s="26">
        <v>-5</v>
      </c>
      <c r="K30" s="30">
        <f t="shared" si="7"/>
        <v>-130.52</v>
      </c>
      <c r="L30"/>
      <c r="M30"/>
      <c r="N30"/>
    </row>
    <row r="31" spans="1:14" ht="16.5" customHeight="1">
      <c r="A31" s="25" t="s">
        <v>22</v>
      </c>
      <c r="B31" s="30">
        <v>-3521.7</v>
      </c>
      <c r="C31" s="30">
        <v>-1384.6</v>
      </c>
      <c r="D31" s="30">
        <v>-1414.7</v>
      </c>
      <c r="E31" s="30">
        <v>-1737.2</v>
      </c>
      <c r="F31" s="26">
        <v>0</v>
      </c>
      <c r="G31" s="30">
        <v>-872.9</v>
      </c>
      <c r="H31" s="30">
        <v>-210.22</v>
      </c>
      <c r="I31" s="30">
        <v>-328.08</v>
      </c>
      <c r="J31" s="30">
        <v>-101.21</v>
      </c>
      <c r="K31" s="30">
        <f t="shared" si="7"/>
        <v>-9570.609999999997</v>
      </c>
      <c r="L31"/>
      <c r="M31"/>
      <c r="N31"/>
    </row>
    <row r="32" spans="1:14" ht="16.5" customHeight="1">
      <c r="A32" s="25" t="s">
        <v>21</v>
      </c>
      <c r="B32" s="30">
        <v>-23614.03</v>
      </c>
      <c r="C32" s="30">
        <v>-3556.85</v>
      </c>
      <c r="D32" s="30">
        <v>-15209.03</v>
      </c>
      <c r="E32" s="30">
        <v>-72555.16</v>
      </c>
      <c r="F32" s="26">
        <v>0</v>
      </c>
      <c r="G32" s="30">
        <v>-55158.78</v>
      </c>
      <c r="H32" s="30">
        <v>-15023.4</v>
      </c>
      <c r="I32" s="30">
        <v>-23444.92</v>
      </c>
      <c r="J32" s="30">
        <v>-7232.85</v>
      </c>
      <c r="K32" s="30">
        <f t="shared" si="7"/>
        <v>-215795.02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-16446.32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-68760.46999999997</v>
      </c>
      <c r="K33" s="30">
        <f t="shared" si="7"/>
        <v>-85206.78999999998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-16446.32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-21838.5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450865.27</v>
      </c>
      <c r="K41" s="17">
        <f>SUM(B41:J41)</f>
        <v>450865.27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-514233.56</v>
      </c>
      <c r="K42" s="17">
        <f>SUM(B42:J42)</f>
        <v>-514233.56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1442383.17</v>
      </c>
      <c r="C47" s="27">
        <f aca="true" t="shared" si="11" ref="C47:J47">IF(C17+C27+C48&lt;0,0,C17+C27+C48)</f>
        <v>1266502.02</v>
      </c>
      <c r="D47" s="27">
        <f t="shared" si="11"/>
        <v>1651901.34</v>
      </c>
      <c r="E47" s="27">
        <f t="shared" si="11"/>
        <v>871808.5</v>
      </c>
      <c r="F47" s="27">
        <f t="shared" si="11"/>
        <v>1002967.7</v>
      </c>
      <c r="G47" s="27">
        <f t="shared" si="11"/>
        <v>1032874.18</v>
      </c>
      <c r="H47" s="27">
        <f t="shared" si="11"/>
        <v>942680.1100000001</v>
      </c>
      <c r="I47" s="27">
        <f t="shared" si="11"/>
        <v>1521168.12</v>
      </c>
      <c r="J47" s="27">
        <f t="shared" si="11"/>
        <v>426388.02999999997</v>
      </c>
      <c r="K47" s="20">
        <f>SUM(B47:J47)</f>
        <v>10158673.17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1442383.1800000002</v>
      </c>
      <c r="C53" s="10">
        <f t="shared" si="13"/>
        <v>1266502.02</v>
      </c>
      <c r="D53" s="10">
        <f t="shared" si="13"/>
        <v>1651901.34</v>
      </c>
      <c r="E53" s="10">
        <f t="shared" si="13"/>
        <v>871808.5</v>
      </c>
      <c r="F53" s="10">
        <f t="shared" si="13"/>
        <v>1002967.7</v>
      </c>
      <c r="G53" s="10">
        <f t="shared" si="13"/>
        <v>1032874.18</v>
      </c>
      <c r="H53" s="10">
        <f t="shared" si="13"/>
        <v>942680.13</v>
      </c>
      <c r="I53" s="10">
        <f>SUM(I54:I66)</f>
        <v>1521168.1099999999</v>
      </c>
      <c r="J53" s="10">
        <f t="shared" si="13"/>
        <v>426388.03</v>
      </c>
      <c r="K53" s="5">
        <f>SUM(K54:K66)</f>
        <v>10158673.19</v>
      </c>
      <c r="L53" s="9"/>
    </row>
    <row r="54" spans="1:11" ht="16.5" customHeight="1">
      <c r="A54" s="7" t="s">
        <v>59</v>
      </c>
      <c r="B54" s="8">
        <v>1261219.85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1261219.85</v>
      </c>
    </row>
    <row r="55" spans="1:11" ht="16.5" customHeight="1">
      <c r="A55" s="7" t="s">
        <v>60</v>
      </c>
      <c r="B55" s="8">
        <v>181163.33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181163.33</v>
      </c>
    </row>
    <row r="56" spans="1:11" ht="16.5" customHeight="1">
      <c r="A56" s="7" t="s">
        <v>4</v>
      </c>
      <c r="B56" s="6">
        <v>0</v>
      </c>
      <c r="C56" s="8">
        <v>1266502.02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1266502.02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1651901.34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1651901.34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871808.5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871808.5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1002967.7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1002967.7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1032874.18</v>
      </c>
      <c r="H60" s="6">
        <v>0</v>
      </c>
      <c r="I60" s="6">
        <v>0</v>
      </c>
      <c r="J60" s="6">
        <v>0</v>
      </c>
      <c r="K60" s="5">
        <f t="shared" si="14"/>
        <v>1032874.18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942680.13</v>
      </c>
      <c r="I61" s="6">
        <v>0</v>
      </c>
      <c r="J61" s="6">
        <v>0</v>
      </c>
      <c r="K61" s="5">
        <f t="shared" si="14"/>
        <v>942680.13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979936.5</v>
      </c>
      <c r="J62" s="6">
        <v>0</v>
      </c>
      <c r="K62" s="5">
        <f t="shared" si="14"/>
        <v>979936.5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541231.61</v>
      </c>
      <c r="J63" s="6">
        <v>0</v>
      </c>
      <c r="K63" s="5">
        <f t="shared" si="14"/>
        <v>541231.61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426388.03</v>
      </c>
      <c r="K65" s="5">
        <f t="shared" si="14"/>
        <v>426388.03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2021-05-17T19:31:39Z</dcterms:modified>
  <cp:category/>
  <cp:version/>
  <cp:contentType/>
  <cp:contentStatus/>
</cp:coreProperties>
</file>