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<sst xmlns="http://schemas.openxmlformats.org/spreadsheetml/2006/main" count="74" uniqueCount="73">
  <si>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</si>
  <si>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</si>
  <si>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</si>
  <si>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</si>
  <si>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</si>
  <si>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</si>
  <si>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</si>
  <si>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</si>
  <si>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</si>
  <si>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</si>
  <si>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</si>
  <si>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</si>
  <si>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</si>
  <si>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</si>
  <si>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</si>
  <si>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</si>
  <si>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</si>
  <si>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</si>
  <si>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</si>
  <si>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</si>
  <si>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</si>
  <si>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</si>
  <si>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</si>
  <si>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</si>
  <si>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</si>
  <si>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</si>
  <si>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</si>
  <si>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</si>
  <si>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</si>
  <si>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</si>
  <si>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</si>
  <si>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</si>
  <si>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</si>
  <si>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</si>
  <si>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</si>
  <si>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</si>
  <si>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</si>
  <si>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</si>
  <si>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</si>
  <si>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</si>
  <si>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</si>
  <si>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</si>
  <si>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</si>
  <si>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</si>
  <si>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</si>
  <si>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</si>
  <si>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</si>
  <si>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</si>
  <si>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</si>
  <si>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</si>
  <si>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</si>
  <si>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</si>
  <si>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</si>
  <si>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</si>
  <si>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</si>
  <si>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</si>
  <si>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</si>
  <si>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</si>
  <si>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</si>
  <si>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</si>
  <si>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</si>
  <si>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</si>
  <si>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</si>
  <si>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</si>
  <si>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</si>
  <si>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</si>
  <si>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</si>
  <si>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</si>
  <si>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</si>
  <si>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</si>
  <si>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</si>
  <si>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18/09/19 - VENCIMENTO 25/09/19</t>
  </si>
  <si>
    <t>5.1.1. Retida na Catraca ((1.1.)  x Tarifa do Dia)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</si>
</sst>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4.3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61</v>
      </c>
      <c r="C5" s="49" t="s">
        <v>48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47</v>
      </c>
      <c r="J5" s="49" t="s">
        <v>66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429238</v>
      </c>
      <c r="C7" s="47">
        <f t="shared" si="0"/>
        <v>360240</v>
      </c>
      <c r="D7" s="47">
        <f t="shared" si="0"/>
        <v>412148</v>
      </c>
      <c r="E7" s="47">
        <f t="shared" si="0"/>
        <v>278144</v>
      </c>
      <c r="F7" s="47">
        <f t="shared" si="0"/>
        <v>268864</v>
      </c>
      <c r="G7" s="47">
        <f t="shared" si="0"/>
        <v>295766</v>
      </c>
      <c r="H7" s="47">
        <f t="shared" si="0"/>
        <v>309267</v>
      </c>
      <c r="I7" s="47">
        <f t="shared" si="0"/>
        <v>500702</v>
      </c>
      <c r="J7" s="47">
        <f t="shared" si="0"/>
        <v>144257</v>
      </c>
      <c r="K7" s="47">
        <f t="shared" si="0"/>
        <v>2998626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23237</v>
      </c>
      <c r="C8" s="45">
        <f t="shared" si="1"/>
        <v>21698</v>
      </c>
      <c r="D8" s="45">
        <f t="shared" si="1"/>
        <v>19812</v>
      </c>
      <c r="E8" s="45">
        <f t="shared" si="1"/>
        <v>15337</v>
      </c>
      <c r="F8" s="45">
        <f t="shared" si="1"/>
        <v>14797</v>
      </c>
      <c r="G8" s="45">
        <f t="shared" si="1"/>
        <v>10169</v>
      </c>
      <c r="H8" s="45">
        <f t="shared" si="1"/>
        <v>7590</v>
      </c>
      <c r="I8" s="45">
        <f t="shared" si="1"/>
        <v>26690</v>
      </c>
      <c r="J8" s="45">
        <f t="shared" si="1"/>
        <v>5387</v>
      </c>
      <c r="K8" s="38">
        <f>SUM(B8:J8)</f>
        <v>144717</v>
      </c>
      <c r="L8"/>
      <c r="M8"/>
      <c r="N8"/>
    </row>
    <row r="9" spans="1:14" ht="16.5" customHeight="1">
      <c r="A9" s="22" t="s">
        <v>35</v>
      </c>
      <c r="B9" s="45">
        <v>23208</v>
      </c>
      <c r="C9" s="45">
        <v>21687</v>
      </c>
      <c r="D9" s="45">
        <v>19794</v>
      </c>
      <c r="E9" s="45">
        <v>15337</v>
      </c>
      <c r="F9" s="45">
        <v>14773</v>
      </c>
      <c r="G9" s="45">
        <v>10167</v>
      </c>
      <c r="H9" s="45">
        <v>7590</v>
      </c>
      <c r="I9" s="45">
        <v>26626</v>
      </c>
      <c r="J9" s="45">
        <v>5387</v>
      </c>
      <c r="K9" s="38">
        <f>SUM(B9:J9)</f>
        <v>144569</v>
      </c>
      <c r="L9"/>
      <c r="M9"/>
      <c r="N9"/>
    </row>
    <row r="10" spans="1:14" ht="16.5" customHeight="1">
      <c r="A10" s="22" t="s">
        <v>34</v>
      </c>
      <c r="B10" s="45">
        <v>29</v>
      </c>
      <c r="C10" s="45">
        <v>11</v>
      </c>
      <c r="D10" s="45">
        <v>18</v>
      </c>
      <c r="E10" s="45">
        <v>0</v>
      </c>
      <c r="F10" s="45">
        <v>24</v>
      </c>
      <c r="G10" s="45">
        <v>2</v>
      </c>
      <c r="H10" s="45">
        <v>0</v>
      </c>
      <c r="I10" s="45">
        <v>64</v>
      </c>
      <c r="J10" s="45">
        <v>0</v>
      </c>
      <c r="K10" s="38">
        <f>SUM(B10:J10)</f>
        <v>148</v>
      </c>
      <c r="L10"/>
      <c r="M10"/>
      <c r="N10"/>
    </row>
    <row r="11" spans="1:14" ht="16.5" customHeight="1">
      <c r="A11" s="44" t="s">
        <v>33</v>
      </c>
      <c r="B11" s="43">
        <v>406001</v>
      </c>
      <c r="C11" s="43">
        <v>338542</v>
      </c>
      <c r="D11" s="43">
        <v>392336</v>
      </c>
      <c r="E11" s="43">
        <v>262807</v>
      </c>
      <c r="F11" s="43">
        <v>254067</v>
      </c>
      <c r="G11" s="43">
        <v>285597</v>
      </c>
      <c r="H11" s="43">
        <v>301677</v>
      </c>
      <c r="I11" s="43">
        <v>474012</v>
      </c>
      <c r="J11" s="43">
        <v>138870</v>
      </c>
      <c r="K11" s="38">
        <f>SUM(B11:J11)</f>
        <v>2853909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1.056688731251557</v>
      </c>
      <c r="C15" s="39">
        <v>1.00594589198658</v>
      </c>
      <c r="D15" s="39">
        <v>1.038168288129705</v>
      </c>
      <c r="E15" s="39">
        <v>1.006867639047488</v>
      </c>
      <c r="F15" s="39">
        <v>1.022681987320485</v>
      </c>
      <c r="G15" s="39">
        <v>0.999030097411733</v>
      </c>
      <c r="H15" s="39">
        <v>1.08337078291657</v>
      </c>
      <c r="I15" s="39">
        <v>1.044580230139895</v>
      </c>
      <c r="J15" s="39">
        <v>1.056492636519966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1582956.37</v>
      </c>
      <c r="C17" s="36">
        <f aca="true" t="shared" si="2" ref="C17:J17">C18+C19+C20+C21+C22+C23+C24</f>
        <v>1377546.3900000001</v>
      </c>
      <c r="D17" s="36">
        <f t="shared" si="2"/>
        <v>1779377.9600000002</v>
      </c>
      <c r="E17" s="36">
        <f t="shared" si="2"/>
        <v>1024158.99</v>
      </c>
      <c r="F17" s="36">
        <f t="shared" si="2"/>
        <v>1067433.28</v>
      </c>
      <c r="G17" s="36">
        <f t="shared" si="2"/>
        <v>1131351.44</v>
      </c>
      <c r="H17" s="36">
        <f t="shared" si="2"/>
        <v>985034.49</v>
      </c>
      <c r="I17" s="36">
        <f t="shared" si="2"/>
        <v>1668830.09</v>
      </c>
      <c r="J17" s="36">
        <f t="shared" si="2"/>
        <v>521497.7299999999</v>
      </c>
      <c r="K17" s="36">
        <f aca="true" t="shared" si="3" ref="K17:K24">SUM(B17:J17)</f>
        <v>11138186.740000002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1459752.59</v>
      </c>
      <c r="C18" s="30">
        <f t="shared" si="4"/>
        <v>1344811.94</v>
      </c>
      <c r="D18" s="30">
        <f t="shared" si="4"/>
        <v>1704355.62</v>
      </c>
      <c r="E18" s="30">
        <f t="shared" si="4"/>
        <v>1001374.03</v>
      </c>
      <c r="F18" s="30">
        <f t="shared" si="4"/>
        <v>1023645.91</v>
      </c>
      <c r="G18" s="30">
        <f t="shared" si="4"/>
        <v>1138551.22</v>
      </c>
      <c r="H18" s="30">
        <f t="shared" si="4"/>
        <v>949016.72</v>
      </c>
      <c r="I18" s="30">
        <f t="shared" si="4"/>
        <v>1550974.52</v>
      </c>
      <c r="J18" s="30">
        <f t="shared" si="4"/>
        <v>506269.94</v>
      </c>
      <c r="K18" s="30">
        <f t="shared" si="3"/>
        <v>10678752.49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82751.52</v>
      </c>
      <c r="C19" s="30">
        <f t="shared" si="5"/>
        <v>7996.11</v>
      </c>
      <c r="D19" s="30">
        <f t="shared" si="5"/>
        <v>65052.34</v>
      </c>
      <c r="E19" s="30">
        <f t="shared" si="5"/>
        <v>6877.08</v>
      </c>
      <c r="F19" s="30">
        <f t="shared" si="5"/>
        <v>23218.32</v>
      </c>
      <c r="G19" s="30">
        <f t="shared" si="5"/>
        <v>-1104.28</v>
      </c>
      <c r="H19" s="30">
        <f t="shared" si="5"/>
        <v>79120.27</v>
      </c>
      <c r="I19" s="30">
        <f t="shared" si="5"/>
        <v>69142.8</v>
      </c>
      <c r="J19" s="30">
        <f t="shared" si="5"/>
        <v>28600.52</v>
      </c>
      <c r="K19" s="30">
        <f t="shared" si="3"/>
        <v>361654.68</v>
      </c>
      <c r="L19"/>
      <c r="M19"/>
      <c r="N19"/>
    </row>
    <row r="20" spans="1:14" ht="16.5" customHeight="1">
      <c r="A20" s="18" t="s">
        <v>28</v>
      </c>
      <c r="B20" s="30">
        <v>39084.27</v>
      </c>
      <c r="C20" s="30">
        <v>24738.34</v>
      </c>
      <c r="D20" s="30">
        <v>22144.8</v>
      </c>
      <c r="E20" s="30">
        <v>22158.43</v>
      </c>
      <c r="F20" s="30">
        <v>19201.06</v>
      </c>
      <c r="G20" s="30">
        <v>13702.47</v>
      </c>
      <c r="H20" s="30">
        <v>10894.4</v>
      </c>
      <c r="I20" s="30">
        <v>48712.77</v>
      </c>
      <c r="J20" s="30">
        <v>5310.57</v>
      </c>
      <c r="K20" s="30">
        <f t="shared" si="3"/>
        <v>205947.11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4103.97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-12174.8</v>
      </c>
      <c r="E22" s="30">
        <v>-7618.54</v>
      </c>
      <c r="F22" s="30">
        <v>0</v>
      </c>
      <c r="G22" s="30">
        <v>-19797.97</v>
      </c>
      <c r="H22" s="30">
        <v>-53996.9</v>
      </c>
      <c r="I22" s="30">
        <v>0</v>
      </c>
      <c r="J22" s="30">
        <v>-18683.3</v>
      </c>
      <c r="K22" s="30">
        <f t="shared" si="3"/>
        <v>-112271.51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-132230.31</v>
      </c>
      <c r="C27" s="30">
        <f t="shared" si="6"/>
        <v>-99645.11</v>
      </c>
      <c r="D27" s="30">
        <f t="shared" si="6"/>
        <v>-122813.05000000002</v>
      </c>
      <c r="E27" s="30">
        <f t="shared" si="6"/>
        <v>-156991.52000000002</v>
      </c>
      <c r="F27" s="30">
        <f t="shared" si="6"/>
        <v>-63627.1</v>
      </c>
      <c r="G27" s="30">
        <f t="shared" si="6"/>
        <v>-103578.04999999999</v>
      </c>
      <c r="H27" s="30">
        <f t="shared" si="6"/>
        <v>-50206.35</v>
      </c>
      <c r="I27" s="30">
        <f t="shared" si="6"/>
        <v>-142185.03</v>
      </c>
      <c r="J27" s="30">
        <f t="shared" si="6"/>
        <v>-100383.12999999998</v>
      </c>
      <c r="K27" s="30">
        <f aca="true" t="shared" si="7" ref="K27:K35">SUM(B27:J27)</f>
        <v>-971659.6499999999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-132230.31</v>
      </c>
      <c r="C28" s="30">
        <f t="shared" si="8"/>
        <v>-99645.11</v>
      </c>
      <c r="D28" s="30">
        <f t="shared" si="8"/>
        <v>-106366.73000000001</v>
      </c>
      <c r="E28" s="30">
        <f t="shared" si="8"/>
        <v>-156991.52000000002</v>
      </c>
      <c r="F28" s="30">
        <f t="shared" si="8"/>
        <v>-63627.1</v>
      </c>
      <c r="G28" s="30">
        <f t="shared" si="8"/>
        <v>-103578.04999999999</v>
      </c>
      <c r="H28" s="30">
        <f t="shared" si="8"/>
        <v>-50206.35</v>
      </c>
      <c r="I28" s="30">
        <f t="shared" si="8"/>
        <v>-142185.03</v>
      </c>
      <c r="J28" s="30">
        <f t="shared" si="8"/>
        <v>-31622.660000000003</v>
      </c>
      <c r="K28" s="30">
        <f t="shared" si="7"/>
        <v>-886452.8600000001</v>
      </c>
      <c r="L28"/>
      <c r="M28"/>
      <c r="N28"/>
    </row>
    <row r="29" spans="1:14" s="23" customFormat="1" ht="16.5" customHeight="1">
      <c r="A29" s="29" t="s">
        <v>72</v>
      </c>
      <c r="B29" s="30">
        <f>-ROUND((B8)*$E$3,2)</f>
        <v>-99919.1</v>
      </c>
      <c r="C29" s="30">
        <f aca="true" t="shared" si="9" ref="C29:J29">-ROUND((C8)*$E$3,2)</f>
        <v>-93301.4</v>
      </c>
      <c r="D29" s="30">
        <f t="shared" si="9"/>
        <v>-85191.6</v>
      </c>
      <c r="E29" s="30">
        <f t="shared" si="9"/>
        <v>-65949.1</v>
      </c>
      <c r="F29" s="30">
        <f t="shared" si="9"/>
        <v>-63627.1</v>
      </c>
      <c r="G29" s="30">
        <f t="shared" si="9"/>
        <v>-43726.7</v>
      </c>
      <c r="H29" s="30">
        <f t="shared" si="9"/>
        <v>-32637</v>
      </c>
      <c r="I29" s="30">
        <f t="shared" si="9"/>
        <v>-114767</v>
      </c>
      <c r="J29" s="30">
        <f t="shared" si="9"/>
        <v>-23164.1</v>
      </c>
      <c r="K29" s="30">
        <f t="shared" si="7"/>
        <v>-622283.1</v>
      </c>
      <c r="L29" s="28"/>
      <c r="M29"/>
      <c r="N29"/>
    </row>
    <row r="30" spans="1:14" ht="16.5" customHeight="1">
      <c r="A30" s="25" t="s">
        <v>23</v>
      </c>
      <c r="B30" s="26">
        <v>-17.2</v>
      </c>
      <c r="C30" s="26">
        <v>-4.3</v>
      </c>
      <c r="D30" s="26">
        <v>-25.8</v>
      </c>
      <c r="E30" s="26">
        <v>-12.9</v>
      </c>
      <c r="F30" s="26">
        <v>0</v>
      </c>
      <c r="G30" s="26">
        <v>-38.7</v>
      </c>
      <c r="H30" s="26">
        <v>-9.24</v>
      </c>
      <c r="I30" s="26">
        <v>-14.42</v>
      </c>
      <c r="J30" s="26">
        <v>-4.45</v>
      </c>
      <c r="K30" s="30">
        <f t="shared" si="7"/>
        <v>-127.01</v>
      </c>
      <c r="L30"/>
      <c r="M30"/>
      <c r="N30"/>
    </row>
    <row r="31" spans="1:14" ht="16.5" customHeight="1">
      <c r="A31" s="25" t="s">
        <v>22</v>
      </c>
      <c r="B31" s="30">
        <v>-2760.6</v>
      </c>
      <c r="C31" s="30">
        <v>-1595.3</v>
      </c>
      <c r="D31" s="30">
        <v>-1444.8</v>
      </c>
      <c r="E31" s="30">
        <v>-1896.3</v>
      </c>
      <c r="F31" s="26">
        <v>0</v>
      </c>
      <c r="G31" s="30">
        <v>-963.2</v>
      </c>
      <c r="H31" s="30">
        <v>-226.4</v>
      </c>
      <c r="I31" s="30">
        <v>-353.31</v>
      </c>
      <c r="J31" s="30">
        <v>-108.99</v>
      </c>
      <c r="K31" s="30">
        <f t="shared" si="7"/>
        <v>-9348.9</v>
      </c>
      <c r="L31"/>
      <c r="M31"/>
      <c r="N31"/>
    </row>
    <row r="32" spans="1:14" ht="16.5" customHeight="1">
      <c r="A32" s="25" t="s">
        <v>21</v>
      </c>
      <c r="B32" s="30">
        <v>-29533.41</v>
      </c>
      <c r="C32" s="30">
        <v>-4744.11</v>
      </c>
      <c r="D32" s="30">
        <v>-19704.53</v>
      </c>
      <c r="E32" s="30">
        <v>-89133.22</v>
      </c>
      <c r="F32" s="26">
        <v>0</v>
      </c>
      <c r="G32" s="30">
        <v>-58849.45</v>
      </c>
      <c r="H32" s="30">
        <v>-17333.71</v>
      </c>
      <c r="I32" s="30">
        <v>-27050.3</v>
      </c>
      <c r="J32" s="30">
        <v>-8345.12</v>
      </c>
      <c r="K32" s="30">
        <f t="shared" si="7"/>
        <v>-254693.84999999995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-16446.32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-68760.46999999997</v>
      </c>
      <c r="K33" s="30">
        <f t="shared" si="7"/>
        <v>-85206.78999999998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-16446.32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-21838.5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450865.27</v>
      </c>
      <c r="K41" s="17">
        <f>SUM(B41:J41)</f>
        <v>450865.27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-514233.56</v>
      </c>
      <c r="K42" s="17">
        <f>SUM(B42:J42)</f>
        <v>-514233.56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1450726.06</v>
      </c>
      <c r="C47" s="27">
        <f aca="true" t="shared" si="11" ref="C47:J47">IF(C17+C27+C48&lt;0,0,C17+C27+C48)</f>
        <v>1277901.28</v>
      </c>
      <c r="D47" s="27">
        <f t="shared" si="11"/>
        <v>1656564.9100000001</v>
      </c>
      <c r="E47" s="27">
        <f t="shared" si="11"/>
        <v>867167.47</v>
      </c>
      <c r="F47" s="27">
        <f t="shared" si="11"/>
        <v>1003806.18</v>
      </c>
      <c r="G47" s="27">
        <f t="shared" si="11"/>
        <v>1027773.3899999999</v>
      </c>
      <c r="H47" s="27">
        <f t="shared" si="11"/>
        <v>934828.14</v>
      </c>
      <c r="I47" s="27">
        <f t="shared" si="11"/>
        <v>1526645.06</v>
      </c>
      <c r="J47" s="27">
        <f t="shared" si="11"/>
        <v>421114.6</v>
      </c>
      <c r="K47" s="20">
        <f>SUM(B47:J47)</f>
        <v>10166527.089999998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1450726.06</v>
      </c>
      <c r="C53" s="10">
        <f t="shared" si="13"/>
        <v>1277901.28</v>
      </c>
      <c r="D53" s="10">
        <f t="shared" si="13"/>
        <v>1656564.91</v>
      </c>
      <c r="E53" s="10">
        <f t="shared" si="13"/>
        <v>867167.46</v>
      </c>
      <c r="F53" s="10">
        <f t="shared" si="13"/>
        <v>1003806.18</v>
      </c>
      <c r="G53" s="10">
        <f t="shared" si="13"/>
        <v>1027773.38</v>
      </c>
      <c r="H53" s="10">
        <f t="shared" si="13"/>
        <v>934828.13</v>
      </c>
      <c r="I53" s="10">
        <f>SUM(I54:I66)</f>
        <v>1526645.06</v>
      </c>
      <c r="J53" s="10">
        <f t="shared" si="13"/>
        <v>421114.61</v>
      </c>
      <c r="K53" s="5">
        <f>SUM(K54:K66)</f>
        <v>10166527.069999998</v>
      </c>
      <c r="L53" s="9"/>
    </row>
    <row r="54" spans="1:11" ht="16.5" customHeight="1">
      <c r="A54" s="7" t="s">
        <v>59</v>
      </c>
      <c r="B54" s="8">
        <v>1268514.87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1268514.87</v>
      </c>
    </row>
    <row r="55" spans="1:11" ht="16.5" customHeight="1">
      <c r="A55" s="7" t="s">
        <v>60</v>
      </c>
      <c r="B55" s="8">
        <v>182211.19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182211.19</v>
      </c>
    </row>
    <row r="56" spans="1:11" ht="16.5" customHeight="1">
      <c r="A56" s="7" t="s">
        <v>4</v>
      </c>
      <c r="B56" s="6">
        <v>0</v>
      </c>
      <c r="C56" s="8">
        <v>1277901.28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1277901.28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1656564.91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1656564.91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867167.46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867167.46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1003806.18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1003806.18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1027773.38</v>
      </c>
      <c r="H60" s="6">
        <v>0</v>
      </c>
      <c r="I60" s="6">
        <v>0</v>
      </c>
      <c r="J60" s="6">
        <v>0</v>
      </c>
      <c r="K60" s="5">
        <f t="shared" si="14"/>
        <v>1027773.38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934828.13</v>
      </c>
      <c r="I61" s="6">
        <v>0</v>
      </c>
      <c r="J61" s="6">
        <v>0</v>
      </c>
      <c r="K61" s="5">
        <f t="shared" si="14"/>
        <v>934828.13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977510.83</v>
      </c>
      <c r="J62" s="6">
        <v>0</v>
      </c>
      <c r="K62" s="5">
        <f t="shared" si="14"/>
        <v>977510.83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549134.23</v>
      </c>
      <c r="J63" s="6">
        <v>0</v>
      </c>
      <c r="K63" s="5">
        <f t="shared" si="14"/>
        <v>549134.23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421114.61</v>
      </c>
      <c r="K65" s="5">
        <f t="shared" si="14"/>
        <v>421114.61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2021-05-17T19:33:16Z</dcterms:modified>
  <cp:category/>
  <cp:version/>
  <cp:contentType/>
  <cp:contentStatus/>
</cp:coreProperties>
</file>