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<sst xmlns="http://schemas.openxmlformats.org/spreadsheetml/2006/main" count="74" uniqueCount="73">
  <si>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</si>
  <si>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</si>
  <si>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</si>
  <si>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</si>
  <si>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</si>
  <si>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</si>
  <si>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</si>
  <si>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</si>
  <si>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</si>
  <si>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</si>
  <si>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</si>
  <si>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</si>
  <si>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</si>
  <si>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</si>
  <si>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</si>
  <si>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</si>
  <si>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</si>
  <si>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</si>
  <si>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</si>
  <si>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</si>
  <si>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</si>
  <si>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</si>
  <si>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</si>
  <si>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</si>
  <si>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</si>
  <si>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</si>
  <si>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</si>
  <si>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</si>
  <si>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</si>
  <si>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</si>
  <si>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</si>
  <si>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</si>
  <si>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</si>
  <si>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</si>
  <si>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</si>
  <si>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</si>
  <si>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</si>
  <si>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</si>
  <si>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</si>
  <si>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</si>
  <si>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</si>
  <si>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</si>
  <si>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</si>
  <si>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</si>
  <si>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</si>
  <si>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</si>
  <si>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</si>
  <si>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</si>
  <si>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</si>
  <si>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</si>
  <si>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</si>
  <si>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</si>
  <si>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</si>
  <si>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</si>
  <si>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</si>
  <si>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</si>
  <si>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</si>
  <si>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</si>
  <si>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</si>
  <si>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</si>
  <si>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</si>
  <si>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</si>
  <si>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</si>
  <si>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</si>
  <si>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</si>
  <si>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</si>
  <si>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</si>
  <si>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</si>
  <si>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</si>
  <si>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</si>
  <si>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</si>
  <si>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17/09/19 - VENCIMENTO 24/09/19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</si>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</sst>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431171</v>
      </c>
      <c r="C7" s="47">
        <f t="shared" si="0"/>
        <v>365152</v>
      </c>
      <c r="D7" s="47">
        <f t="shared" si="0"/>
        <v>414146</v>
      </c>
      <c r="E7" s="47">
        <f t="shared" si="0"/>
        <v>277064</v>
      </c>
      <c r="F7" s="47">
        <f t="shared" si="0"/>
        <v>268161</v>
      </c>
      <c r="G7" s="47">
        <f t="shared" si="0"/>
        <v>296186</v>
      </c>
      <c r="H7" s="47">
        <f t="shared" si="0"/>
        <v>309142</v>
      </c>
      <c r="I7" s="47">
        <f t="shared" si="0"/>
        <v>500124</v>
      </c>
      <c r="J7" s="47">
        <f t="shared" si="0"/>
        <v>144605</v>
      </c>
      <c r="K7" s="47">
        <f t="shared" si="0"/>
        <v>3005751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23433</v>
      </c>
      <c r="C8" s="45">
        <f t="shared" si="1"/>
        <v>22469</v>
      </c>
      <c r="D8" s="45">
        <f t="shared" si="1"/>
        <v>20396</v>
      </c>
      <c r="E8" s="45">
        <f t="shared" si="1"/>
        <v>15641</v>
      </c>
      <c r="F8" s="45">
        <f t="shared" si="1"/>
        <v>15209</v>
      </c>
      <c r="G8" s="45">
        <f t="shared" si="1"/>
        <v>10437</v>
      </c>
      <c r="H8" s="45">
        <f t="shared" si="1"/>
        <v>7866</v>
      </c>
      <c r="I8" s="45">
        <f t="shared" si="1"/>
        <v>26888</v>
      </c>
      <c r="J8" s="45">
        <f t="shared" si="1"/>
        <v>5715</v>
      </c>
      <c r="K8" s="38">
        <f>SUM(B8:J8)</f>
        <v>148054</v>
      </c>
      <c r="L8"/>
      <c r="M8"/>
      <c r="N8"/>
    </row>
    <row r="9" spans="1:14" ht="16.5" customHeight="1">
      <c r="A9" s="22" t="s">
        <v>35</v>
      </c>
      <c r="B9" s="45">
        <v>23404</v>
      </c>
      <c r="C9" s="45">
        <v>22461</v>
      </c>
      <c r="D9" s="45">
        <v>20375</v>
      </c>
      <c r="E9" s="45">
        <v>15641</v>
      </c>
      <c r="F9" s="45">
        <v>15189</v>
      </c>
      <c r="G9" s="45">
        <v>10434</v>
      </c>
      <c r="H9" s="45">
        <v>7866</v>
      </c>
      <c r="I9" s="45">
        <v>26839</v>
      </c>
      <c r="J9" s="45">
        <v>5715</v>
      </c>
      <c r="K9" s="38">
        <f>SUM(B9:J9)</f>
        <v>147924</v>
      </c>
      <c r="L9"/>
      <c r="M9"/>
      <c r="N9"/>
    </row>
    <row r="10" spans="1:14" ht="16.5" customHeight="1">
      <c r="A10" s="22" t="s">
        <v>34</v>
      </c>
      <c r="B10" s="45">
        <v>29</v>
      </c>
      <c r="C10" s="45">
        <v>8</v>
      </c>
      <c r="D10" s="45">
        <v>21</v>
      </c>
      <c r="E10" s="45">
        <v>0</v>
      </c>
      <c r="F10" s="45">
        <v>20</v>
      </c>
      <c r="G10" s="45">
        <v>3</v>
      </c>
      <c r="H10" s="45">
        <v>0</v>
      </c>
      <c r="I10" s="45">
        <v>49</v>
      </c>
      <c r="J10" s="45">
        <v>0</v>
      </c>
      <c r="K10" s="38">
        <f>SUM(B10:J10)</f>
        <v>130</v>
      </c>
      <c r="L10"/>
      <c r="M10"/>
      <c r="N10"/>
    </row>
    <row r="11" spans="1:14" ht="16.5" customHeight="1">
      <c r="A11" s="44" t="s">
        <v>33</v>
      </c>
      <c r="B11" s="43">
        <v>407738</v>
      </c>
      <c r="C11" s="43">
        <v>342683</v>
      </c>
      <c r="D11" s="43">
        <v>393750</v>
      </c>
      <c r="E11" s="43">
        <v>261423</v>
      </c>
      <c r="F11" s="43">
        <v>252952</v>
      </c>
      <c r="G11" s="43">
        <v>285749</v>
      </c>
      <c r="H11" s="43">
        <v>301276</v>
      </c>
      <c r="I11" s="43">
        <v>473236</v>
      </c>
      <c r="J11" s="43">
        <v>138890</v>
      </c>
      <c r="K11" s="38">
        <f>SUM(B11:J11)</f>
        <v>2857697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1589902.78</v>
      </c>
      <c r="C17" s="36">
        <f aca="true" t="shared" si="2" ref="C17:J17">C18+C19+C20+C21+C22+C23+C24</f>
        <v>1395992.41</v>
      </c>
      <c r="D17" s="36">
        <f t="shared" si="2"/>
        <v>1787955.65</v>
      </c>
      <c r="E17" s="36">
        <f t="shared" si="2"/>
        <v>1020244.06</v>
      </c>
      <c r="F17" s="36">
        <f t="shared" si="2"/>
        <v>1064696.04</v>
      </c>
      <c r="G17" s="36">
        <f t="shared" si="2"/>
        <v>1132966.66</v>
      </c>
      <c r="H17" s="36">
        <f t="shared" si="2"/>
        <v>984618.93</v>
      </c>
      <c r="I17" s="36">
        <f t="shared" si="2"/>
        <v>1666959.85</v>
      </c>
      <c r="J17" s="36">
        <f t="shared" si="2"/>
        <v>522788.04</v>
      </c>
      <c r="K17" s="36">
        <f aca="true" t="shared" si="3" ref="K17:K24">SUM(B17:J17)</f>
        <v>11166124.42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1466326.34</v>
      </c>
      <c r="C18" s="30">
        <f t="shared" si="4"/>
        <v>1363148.93</v>
      </c>
      <c r="D18" s="30">
        <f t="shared" si="4"/>
        <v>1712617.95</v>
      </c>
      <c r="E18" s="30">
        <f t="shared" si="4"/>
        <v>997485.81</v>
      </c>
      <c r="F18" s="30">
        <f t="shared" si="4"/>
        <v>1020969.38</v>
      </c>
      <c r="G18" s="30">
        <f t="shared" si="4"/>
        <v>1140168.01</v>
      </c>
      <c r="H18" s="30">
        <f t="shared" si="4"/>
        <v>948633.14</v>
      </c>
      <c r="I18" s="30">
        <f t="shared" si="4"/>
        <v>1549184.1</v>
      </c>
      <c r="J18" s="30">
        <f t="shared" si="4"/>
        <v>507491.25</v>
      </c>
      <c r="K18" s="30">
        <f t="shared" si="3"/>
        <v>10706024.909999998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83124.18</v>
      </c>
      <c r="C19" s="30">
        <f t="shared" si="5"/>
        <v>8105.14</v>
      </c>
      <c r="D19" s="30">
        <f t="shared" si="5"/>
        <v>65367.7</v>
      </c>
      <c r="E19" s="30">
        <f t="shared" si="5"/>
        <v>6850.37</v>
      </c>
      <c r="F19" s="30">
        <f t="shared" si="5"/>
        <v>23157.61</v>
      </c>
      <c r="G19" s="30">
        <f t="shared" si="5"/>
        <v>-1105.85</v>
      </c>
      <c r="H19" s="30">
        <f t="shared" si="5"/>
        <v>79088.29</v>
      </c>
      <c r="I19" s="30">
        <f t="shared" si="5"/>
        <v>69062.98</v>
      </c>
      <c r="J19" s="30">
        <f t="shared" si="5"/>
        <v>28669.52</v>
      </c>
      <c r="K19" s="30">
        <f t="shared" si="3"/>
        <v>362319.94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-224432.16999999998</v>
      </c>
      <c r="C27" s="30">
        <f t="shared" si="6"/>
        <v>-102577.45</v>
      </c>
      <c r="D27" s="30">
        <f t="shared" si="6"/>
        <v>-152001.88</v>
      </c>
      <c r="E27" s="30">
        <f t="shared" si="6"/>
        <v>-253209.09</v>
      </c>
      <c r="F27" s="30">
        <f t="shared" si="6"/>
        <v>-65398.7</v>
      </c>
      <c r="G27" s="30">
        <f t="shared" si="6"/>
        <v>-240988.14</v>
      </c>
      <c r="H27" s="30">
        <f t="shared" si="6"/>
        <v>-78563.13</v>
      </c>
      <c r="I27" s="30">
        <f t="shared" si="6"/>
        <v>-185436.81</v>
      </c>
      <c r="J27" s="30">
        <f t="shared" si="6"/>
        <v>53368.83999999997</v>
      </c>
      <c r="K27" s="30">
        <f aca="true" t="shared" si="7" ref="K27:K35">SUM(B27:J27)</f>
        <v>-1249238.5300000003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-224432.16999999998</v>
      </c>
      <c r="C28" s="30">
        <f t="shared" si="8"/>
        <v>-102577.45</v>
      </c>
      <c r="D28" s="30">
        <f t="shared" si="8"/>
        <v>-135555.56</v>
      </c>
      <c r="E28" s="30">
        <f t="shared" si="8"/>
        <v>-253209.09</v>
      </c>
      <c r="F28" s="30">
        <f t="shared" si="8"/>
        <v>-65398.7</v>
      </c>
      <c r="G28" s="30">
        <f t="shared" si="8"/>
        <v>-240988.14</v>
      </c>
      <c r="H28" s="30">
        <f t="shared" si="8"/>
        <v>-78563.13</v>
      </c>
      <c r="I28" s="30">
        <f t="shared" si="8"/>
        <v>-185436.81</v>
      </c>
      <c r="J28" s="30">
        <f t="shared" si="8"/>
        <v>-46113.75</v>
      </c>
      <c r="K28" s="30">
        <f t="shared" si="7"/>
        <v>-1332274.8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-100761.9</v>
      </c>
      <c r="C29" s="30">
        <f aca="true" t="shared" si="9" ref="C29:J29">-ROUND((C8)*$E$3,2)</f>
        <v>-96616.7</v>
      </c>
      <c r="D29" s="30">
        <f t="shared" si="9"/>
        <v>-87702.8</v>
      </c>
      <c r="E29" s="30">
        <f t="shared" si="9"/>
        <v>-67256.3</v>
      </c>
      <c r="F29" s="30">
        <f t="shared" si="9"/>
        <v>-65398.7</v>
      </c>
      <c r="G29" s="30">
        <f t="shared" si="9"/>
        <v>-44879.1</v>
      </c>
      <c r="H29" s="30">
        <f t="shared" si="9"/>
        <v>-33823.8</v>
      </c>
      <c r="I29" s="30">
        <f t="shared" si="9"/>
        <v>-115618.4</v>
      </c>
      <c r="J29" s="30">
        <f t="shared" si="9"/>
        <v>-24574.5</v>
      </c>
      <c r="K29" s="30">
        <f t="shared" si="7"/>
        <v>-636632.2</v>
      </c>
      <c r="L29" s="28"/>
      <c r="M29"/>
      <c r="N29"/>
    </row>
    <row r="30" spans="1:14" ht="16.5" customHeight="1">
      <c r="A30" s="25" t="s">
        <v>23</v>
      </c>
      <c r="B30" s="26">
        <v>-43</v>
      </c>
      <c r="C30" s="26">
        <v>0</v>
      </c>
      <c r="D30" s="26">
        <v>-73.1</v>
      </c>
      <c r="E30" s="26">
        <v>-90.3</v>
      </c>
      <c r="F30" s="26">
        <v>0</v>
      </c>
      <c r="G30" s="26">
        <v>-116.1</v>
      </c>
      <c r="H30" s="26">
        <v>-25.42</v>
      </c>
      <c r="I30" s="26">
        <v>-39.65</v>
      </c>
      <c r="J30" s="26">
        <v>-12.23</v>
      </c>
      <c r="K30" s="30">
        <f t="shared" si="7"/>
        <v>-399.8</v>
      </c>
      <c r="L30"/>
      <c r="M30"/>
      <c r="N30"/>
    </row>
    <row r="31" spans="1:14" ht="16.5" customHeight="1">
      <c r="A31" s="25" t="s">
        <v>22</v>
      </c>
      <c r="B31" s="30">
        <v>-7103.6</v>
      </c>
      <c r="C31" s="30">
        <v>-1053.5</v>
      </c>
      <c r="D31" s="30">
        <v>-2438.1</v>
      </c>
      <c r="E31" s="30">
        <v>-3280.9</v>
      </c>
      <c r="F31" s="26">
        <v>0</v>
      </c>
      <c r="G31" s="30">
        <v>-1947.9</v>
      </c>
      <c r="H31" s="30">
        <v>-517.47</v>
      </c>
      <c r="I31" s="30">
        <v>-807.56</v>
      </c>
      <c r="J31" s="30">
        <v>-249.14</v>
      </c>
      <c r="K31" s="30">
        <f t="shared" si="7"/>
        <v>-17398.17</v>
      </c>
      <c r="L31"/>
      <c r="M31"/>
      <c r="N31"/>
    </row>
    <row r="32" spans="1:14" ht="16.5" customHeight="1">
      <c r="A32" s="25" t="s">
        <v>21</v>
      </c>
      <c r="B32" s="30">
        <v>-116523.67</v>
      </c>
      <c r="C32" s="30">
        <v>-4907.25</v>
      </c>
      <c r="D32" s="30">
        <v>-45341.56</v>
      </c>
      <c r="E32" s="30">
        <v>-182581.59</v>
      </c>
      <c r="F32" s="26">
        <v>0</v>
      </c>
      <c r="G32" s="30">
        <v>-194045.04</v>
      </c>
      <c r="H32" s="30">
        <v>-44196.44</v>
      </c>
      <c r="I32" s="30">
        <v>-68971.2</v>
      </c>
      <c r="J32" s="30">
        <v>-21277.88</v>
      </c>
      <c r="K32" s="30">
        <f t="shared" si="7"/>
        <v>-677844.63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99482.58999999997</v>
      </c>
      <c r="K33" s="30">
        <f t="shared" si="7"/>
        <v>83036.26999999996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682476.61</v>
      </c>
      <c r="K41" s="17">
        <f>SUM(B41:J41)</f>
        <v>682476.61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-577601.84</v>
      </c>
      <c r="K42" s="17">
        <f>SUM(B42:J42)</f>
        <v>-577601.84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1365470.61</v>
      </c>
      <c r="C47" s="27">
        <f aca="true" t="shared" si="11" ref="C47:J47">IF(C17+C27+C48&lt;0,0,C17+C27+C48)</f>
        <v>1293414.96</v>
      </c>
      <c r="D47" s="27">
        <f t="shared" si="11"/>
        <v>1635953.77</v>
      </c>
      <c r="E47" s="27">
        <f t="shared" si="11"/>
        <v>767034.9700000001</v>
      </c>
      <c r="F47" s="27">
        <f t="shared" si="11"/>
        <v>999297.3400000001</v>
      </c>
      <c r="G47" s="27">
        <f t="shared" si="11"/>
        <v>891978.5199999999</v>
      </c>
      <c r="H47" s="27">
        <f t="shared" si="11"/>
        <v>906055.8</v>
      </c>
      <c r="I47" s="27">
        <f t="shared" si="11"/>
        <v>1481523.04</v>
      </c>
      <c r="J47" s="27">
        <f t="shared" si="11"/>
        <v>576156.8799999999</v>
      </c>
      <c r="K47" s="20">
        <f>SUM(B47:J47)</f>
        <v>9916885.889999997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1365470.6099999999</v>
      </c>
      <c r="C53" s="10">
        <f t="shared" si="13"/>
        <v>1293414.96</v>
      </c>
      <c r="D53" s="10">
        <f t="shared" si="13"/>
        <v>1635953.77</v>
      </c>
      <c r="E53" s="10">
        <f t="shared" si="13"/>
        <v>767034.98</v>
      </c>
      <c r="F53" s="10">
        <f t="shared" si="13"/>
        <v>999297.34</v>
      </c>
      <c r="G53" s="10">
        <f t="shared" si="13"/>
        <v>891978.52</v>
      </c>
      <c r="H53" s="10">
        <f t="shared" si="13"/>
        <v>906055.8</v>
      </c>
      <c r="I53" s="10">
        <f>SUM(I54:I66)</f>
        <v>1481523.04</v>
      </c>
      <c r="J53" s="10">
        <f t="shared" si="13"/>
        <v>576156.88</v>
      </c>
      <c r="K53" s="5">
        <f>SUM(K54:K66)</f>
        <v>9916885.9</v>
      </c>
      <c r="L53" s="9"/>
    </row>
    <row r="54" spans="1:11" ht="16.5" customHeight="1">
      <c r="A54" s="7" t="s">
        <v>59</v>
      </c>
      <c r="B54" s="8">
        <v>1205574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1205574</v>
      </c>
    </row>
    <row r="55" spans="1:11" ht="16.5" customHeight="1">
      <c r="A55" s="7" t="s">
        <v>60</v>
      </c>
      <c r="B55" s="8">
        <v>159896.61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159896.61</v>
      </c>
    </row>
    <row r="56" spans="1:11" ht="16.5" customHeight="1">
      <c r="A56" s="7" t="s">
        <v>4</v>
      </c>
      <c r="B56" s="6">
        <v>0</v>
      </c>
      <c r="C56" s="8">
        <v>1293414.96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1293414.96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1635953.77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1635953.77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767034.98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767034.98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999297.34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999297.34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891978.52</v>
      </c>
      <c r="H60" s="6">
        <v>0</v>
      </c>
      <c r="I60" s="6">
        <v>0</v>
      </c>
      <c r="J60" s="6">
        <v>0</v>
      </c>
      <c r="K60" s="5">
        <f t="shared" si="14"/>
        <v>891978.52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906055.8</v>
      </c>
      <c r="I61" s="6">
        <v>0</v>
      </c>
      <c r="J61" s="6">
        <v>0</v>
      </c>
      <c r="K61" s="5">
        <f t="shared" si="14"/>
        <v>906055.8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936322.56</v>
      </c>
      <c r="J62" s="6">
        <v>0</v>
      </c>
      <c r="K62" s="5">
        <f t="shared" si="14"/>
        <v>936322.56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545200.48</v>
      </c>
      <c r="J63" s="6">
        <v>0</v>
      </c>
      <c r="K63" s="5">
        <f t="shared" si="14"/>
        <v>545200.48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576156.88</v>
      </c>
      <c r="K65" s="5">
        <f t="shared" si="14"/>
        <v>576156.88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2021-05-17T19:34:53Z</dcterms:modified>
  <cp:category/>
  <cp:version/>
  <cp:contentType/>
  <cp:contentStatus/>
</cp:coreProperties>
</file>