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<sst xmlns="http://schemas.openxmlformats.org/spreadsheetml/2006/main" count="74" uniqueCount="73">
  <si>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</si>
  <si>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</si>
  <si>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</si>
  <si>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</si>
  <si>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</si>
  <si>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</si>
  <si>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</si>
  <si>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</si>
  <si>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</si>
  <si>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</si>
  <si>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</si>
  <si>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</si>
  <si>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</si>
  <si>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</si>
  <si>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</si>
  <si>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</si>
  <si>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</si>
  <si>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</si>
  <si>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</si>
  <si>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</si>
  <si>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</si>
  <si>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</si>
  <si>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</si>
  <si>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</si>
  <si>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</si>
  <si>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</si>
  <si>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</si>
  <si>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</si>
  <si>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</si>
  <si>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</si>
  <si>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</si>
  <si>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</si>
  <si>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</si>
  <si>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</si>
  <si>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</si>
  <si>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</si>
  <si>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</si>
  <si>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</si>
  <si>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</si>
  <si>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</si>
  <si>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</si>
  <si>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</si>
  <si>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</si>
  <si>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</si>
  <si>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</si>
  <si>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</si>
  <si>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</si>
  <si>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</si>
  <si>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</si>
  <si>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</si>
  <si>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</si>
  <si>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</si>
  <si>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</si>
  <si>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</si>
  <si>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</si>
  <si>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</si>
  <si>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</si>
  <si>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</si>
  <si>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</si>
  <si>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</si>
  <si>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</si>
  <si>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</si>
  <si>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</si>
  <si>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</si>
  <si>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</si>
  <si>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</si>
  <si>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</si>
  <si>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</si>
  <si>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</si>
  <si>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</si>
  <si>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</si>
  <si>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16/09/19 - VENCIMENTO 23/09/19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</si>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</sst>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418499</v>
      </c>
      <c r="C7" s="47">
        <f t="shared" si="0"/>
        <v>352884</v>
      </c>
      <c r="D7" s="47">
        <f t="shared" si="0"/>
        <v>403003</v>
      </c>
      <c r="E7" s="47">
        <f t="shared" si="0"/>
        <v>273448</v>
      </c>
      <c r="F7" s="47">
        <f t="shared" si="0"/>
        <v>256415</v>
      </c>
      <c r="G7" s="47">
        <f t="shared" si="0"/>
        <v>289962</v>
      </c>
      <c r="H7" s="47">
        <f t="shared" si="0"/>
        <v>303460</v>
      </c>
      <c r="I7" s="47">
        <f t="shared" si="0"/>
        <v>487917</v>
      </c>
      <c r="J7" s="47">
        <f t="shared" si="0"/>
        <v>138307</v>
      </c>
      <c r="K7" s="47">
        <f t="shared" si="0"/>
        <v>2923895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24413</v>
      </c>
      <c r="C8" s="45">
        <f t="shared" si="1"/>
        <v>23482</v>
      </c>
      <c r="D8" s="45">
        <f t="shared" si="1"/>
        <v>21625</v>
      </c>
      <c r="E8" s="45">
        <f t="shared" si="1"/>
        <v>16450</v>
      </c>
      <c r="F8" s="45">
        <f t="shared" si="1"/>
        <v>15719</v>
      </c>
      <c r="G8" s="45">
        <f t="shared" si="1"/>
        <v>11315</v>
      </c>
      <c r="H8" s="45">
        <f t="shared" si="1"/>
        <v>8998</v>
      </c>
      <c r="I8" s="45">
        <f t="shared" si="1"/>
        <v>28044</v>
      </c>
      <c r="J8" s="45">
        <f t="shared" si="1"/>
        <v>5775</v>
      </c>
      <c r="K8" s="38">
        <f>SUM(B8:J8)</f>
        <v>155821</v>
      </c>
      <c r="L8"/>
      <c r="M8"/>
      <c r="N8"/>
    </row>
    <row r="9" spans="1:14" ht="16.5" customHeight="1">
      <c r="A9" s="22" t="s">
        <v>35</v>
      </c>
      <c r="B9" s="45">
        <v>24391</v>
      </c>
      <c r="C9" s="45">
        <v>23471</v>
      </c>
      <c r="D9" s="45">
        <v>21608</v>
      </c>
      <c r="E9" s="45">
        <v>16450</v>
      </c>
      <c r="F9" s="45">
        <v>15696</v>
      </c>
      <c r="G9" s="45">
        <v>11310</v>
      </c>
      <c r="H9" s="45">
        <v>8998</v>
      </c>
      <c r="I9" s="45">
        <v>27986</v>
      </c>
      <c r="J9" s="45">
        <v>5775</v>
      </c>
      <c r="K9" s="38">
        <f>SUM(B9:J9)</f>
        <v>155685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11</v>
      </c>
      <c r="D10" s="45">
        <v>17</v>
      </c>
      <c r="E10" s="45">
        <v>0</v>
      </c>
      <c r="F10" s="45">
        <v>23</v>
      </c>
      <c r="G10" s="45">
        <v>5</v>
      </c>
      <c r="H10" s="45">
        <v>0</v>
      </c>
      <c r="I10" s="45">
        <v>58</v>
      </c>
      <c r="J10" s="45">
        <v>0</v>
      </c>
      <c r="K10" s="38">
        <f>SUM(B10:J10)</f>
        <v>136</v>
      </c>
      <c r="L10"/>
      <c r="M10"/>
      <c r="N10"/>
    </row>
    <row r="11" spans="1:14" ht="16.5" customHeight="1">
      <c r="A11" s="44" t="s">
        <v>33</v>
      </c>
      <c r="B11" s="43">
        <v>394086</v>
      </c>
      <c r="C11" s="43">
        <v>329402</v>
      </c>
      <c r="D11" s="43">
        <v>381378</v>
      </c>
      <c r="E11" s="43">
        <v>256998</v>
      </c>
      <c r="F11" s="43">
        <v>240696</v>
      </c>
      <c r="G11" s="43">
        <v>278647</v>
      </c>
      <c r="H11" s="43">
        <v>294462</v>
      </c>
      <c r="I11" s="43">
        <v>459873</v>
      </c>
      <c r="J11" s="43">
        <v>132532</v>
      </c>
      <c r="K11" s="38">
        <f>SUM(B11:J11)</f>
        <v>2768074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1544364.8399999999</v>
      </c>
      <c r="C17" s="36">
        <f aca="true" t="shared" si="2" ref="C17:J17">C18+C19+C20+C21+C22+C23+C24</f>
        <v>1349922.4300000002</v>
      </c>
      <c r="D17" s="36">
        <f t="shared" si="2"/>
        <v>1740117.22</v>
      </c>
      <c r="E17" s="36">
        <f t="shared" si="2"/>
        <v>1007136.34</v>
      </c>
      <c r="F17" s="36">
        <f t="shared" si="2"/>
        <v>1018961.14</v>
      </c>
      <c r="G17" s="36">
        <f t="shared" si="2"/>
        <v>1109030.6099999999</v>
      </c>
      <c r="H17" s="36">
        <f t="shared" si="2"/>
        <v>965729.51</v>
      </c>
      <c r="I17" s="36">
        <f t="shared" si="2"/>
        <v>1627461.77</v>
      </c>
      <c r="J17" s="36">
        <f t="shared" si="2"/>
        <v>499436.56</v>
      </c>
      <c r="K17" s="36">
        <f aca="true" t="shared" si="3" ref="K17:K24">SUM(B17:J17)</f>
        <v>10862160.42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1423231.4</v>
      </c>
      <c r="C18" s="30">
        <f t="shared" si="4"/>
        <v>1317351.26</v>
      </c>
      <c r="D18" s="30">
        <f t="shared" si="4"/>
        <v>1666538.31</v>
      </c>
      <c r="E18" s="30">
        <f t="shared" si="4"/>
        <v>984467.49</v>
      </c>
      <c r="F18" s="30">
        <f t="shared" si="4"/>
        <v>976248.83</v>
      </c>
      <c r="G18" s="30">
        <f t="shared" si="4"/>
        <v>1116208.72</v>
      </c>
      <c r="H18" s="30">
        <f t="shared" si="4"/>
        <v>931197.36</v>
      </c>
      <c r="I18" s="30">
        <f t="shared" si="4"/>
        <v>1511371.7</v>
      </c>
      <c r="J18" s="30">
        <f t="shared" si="4"/>
        <v>485388.42</v>
      </c>
      <c r="K18" s="30">
        <f t="shared" si="3"/>
        <v>10412003.49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80681.18</v>
      </c>
      <c r="C19" s="30">
        <f t="shared" si="5"/>
        <v>7832.83</v>
      </c>
      <c r="D19" s="30">
        <f t="shared" si="5"/>
        <v>63608.91</v>
      </c>
      <c r="E19" s="30">
        <f t="shared" si="5"/>
        <v>6760.97</v>
      </c>
      <c r="F19" s="30">
        <f t="shared" si="5"/>
        <v>22143.26</v>
      </c>
      <c r="G19" s="30">
        <f t="shared" si="5"/>
        <v>-1082.61</v>
      </c>
      <c r="H19" s="30">
        <f t="shared" si="5"/>
        <v>77634.65</v>
      </c>
      <c r="I19" s="30">
        <f t="shared" si="5"/>
        <v>67377.3</v>
      </c>
      <c r="J19" s="30">
        <f t="shared" si="5"/>
        <v>27420.87</v>
      </c>
      <c r="K19" s="30">
        <f t="shared" si="3"/>
        <v>352377.36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-136555.38999999998</v>
      </c>
      <c r="C27" s="30">
        <f t="shared" si="6"/>
        <v>-106872.12000000001</v>
      </c>
      <c r="D27" s="30">
        <f t="shared" si="6"/>
        <v>-126806.75</v>
      </c>
      <c r="E27" s="30">
        <f t="shared" si="6"/>
        <v>-136734.73</v>
      </c>
      <c r="F27" s="30">
        <f t="shared" si="6"/>
        <v>-67591.7</v>
      </c>
      <c r="G27" s="30">
        <f t="shared" si="6"/>
        <v>-100195.23000000001</v>
      </c>
      <c r="H27" s="30">
        <f t="shared" si="6"/>
        <v>-54008.64</v>
      </c>
      <c r="I27" s="30">
        <f t="shared" si="6"/>
        <v>-144492.69</v>
      </c>
      <c r="J27" s="30">
        <f t="shared" si="6"/>
        <v>-100967.27999999997</v>
      </c>
      <c r="K27" s="30">
        <f aca="true" t="shared" si="7" ref="K27:K35">SUM(B27:J27)</f>
        <v>-974224.53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-136555.38999999998</v>
      </c>
      <c r="C28" s="30">
        <f t="shared" si="8"/>
        <v>-106872.12000000001</v>
      </c>
      <c r="D28" s="30">
        <f t="shared" si="8"/>
        <v>-110360.43</v>
      </c>
      <c r="E28" s="30">
        <f t="shared" si="8"/>
        <v>-136734.73</v>
      </c>
      <c r="F28" s="30">
        <f t="shared" si="8"/>
        <v>-67591.7</v>
      </c>
      <c r="G28" s="30">
        <f t="shared" si="8"/>
        <v>-100195.23000000001</v>
      </c>
      <c r="H28" s="30">
        <f t="shared" si="8"/>
        <v>-54008.64</v>
      </c>
      <c r="I28" s="30">
        <f t="shared" si="8"/>
        <v>-144492.69</v>
      </c>
      <c r="J28" s="30">
        <f t="shared" si="8"/>
        <v>-32206.809999999998</v>
      </c>
      <c r="K28" s="30">
        <f t="shared" si="7"/>
        <v>-889017.74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-104975.9</v>
      </c>
      <c r="C29" s="30">
        <f aca="true" t="shared" si="9" ref="C29:J29">-ROUND((C8)*$E$3,2)</f>
        <v>-100972.6</v>
      </c>
      <c r="D29" s="30">
        <f t="shared" si="9"/>
        <v>-92987.5</v>
      </c>
      <c r="E29" s="30">
        <f t="shared" si="9"/>
        <v>-70735</v>
      </c>
      <c r="F29" s="30">
        <f t="shared" si="9"/>
        <v>-67591.7</v>
      </c>
      <c r="G29" s="30">
        <f t="shared" si="9"/>
        <v>-48654.5</v>
      </c>
      <c r="H29" s="30">
        <f t="shared" si="9"/>
        <v>-38691.4</v>
      </c>
      <c r="I29" s="30">
        <f t="shared" si="9"/>
        <v>-120589.2</v>
      </c>
      <c r="J29" s="30">
        <f t="shared" si="9"/>
        <v>-24832.5</v>
      </c>
      <c r="K29" s="30">
        <f t="shared" si="7"/>
        <v>-670030.2999999999</v>
      </c>
      <c r="L29" s="28"/>
      <c r="M29"/>
      <c r="N29"/>
    </row>
    <row r="30" spans="1:14" ht="16.5" customHeight="1">
      <c r="A30" s="25" t="s">
        <v>23</v>
      </c>
      <c r="B30" s="26">
        <v>-4.3</v>
      </c>
      <c r="C30" s="26">
        <v>0</v>
      </c>
      <c r="D30" s="26">
        <v>-30.1</v>
      </c>
      <c r="E30" s="26">
        <v>-25.8</v>
      </c>
      <c r="F30" s="26">
        <v>0</v>
      </c>
      <c r="G30" s="26">
        <v>-25.8</v>
      </c>
      <c r="H30" s="26">
        <v>-8.09</v>
      </c>
      <c r="I30" s="26">
        <v>-12.62</v>
      </c>
      <c r="J30" s="26">
        <v>-3.89</v>
      </c>
      <c r="K30" s="30">
        <f t="shared" si="7"/>
        <v>-110.60000000000001</v>
      </c>
      <c r="L30"/>
      <c r="M30"/>
      <c r="N30"/>
    </row>
    <row r="31" spans="1:14" ht="16.5" customHeight="1">
      <c r="A31" s="25" t="s">
        <v>22</v>
      </c>
      <c r="B31" s="30">
        <v>-3715.2</v>
      </c>
      <c r="C31" s="30">
        <v>-1234.1</v>
      </c>
      <c r="D31" s="30">
        <v>-1173.9</v>
      </c>
      <c r="E31" s="30">
        <v>-1806</v>
      </c>
      <c r="F31" s="26">
        <v>0</v>
      </c>
      <c r="G31" s="30">
        <v>-662.2</v>
      </c>
      <c r="H31" s="30">
        <v>-258.73</v>
      </c>
      <c r="I31" s="30">
        <v>-403.78</v>
      </c>
      <c r="J31" s="30">
        <v>-124.57</v>
      </c>
      <c r="K31" s="30">
        <f t="shared" si="7"/>
        <v>-9378.48</v>
      </c>
      <c r="L31"/>
      <c r="M31"/>
      <c r="N31"/>
    </row>
    <row r="32" spans="1:14" ht="16.5" customHeight="1">
      <c r="A32" s="25" t="s">
        <v>21</v>
      </c>
      <c r="B32" s="30">
        <v>-27859.99</v>
      </c>
      <c r="C32" s="30">
        <v>-4665.42</v>
      </c>
      <c r="D32" s="30">
        <v>-16168.93</v>
      </c>
      <c r="E32" s="30">
        <v>-64167.93</v>
      </c>
      <c r="F32" s="26">
        <v>0</v>
      </c>
      <c r="G32" s="30">
        <v>-50852.73</v>
      </c>
      <c r="H32" s="30">
        <v>-15050.42</v>
      </c>
      <c r="I32" s="30">
        <v>-23487.09</v>
      </c>
      <c r="J32" s="30">
        <v>-7245.85</v>
      </c>
      <c r="K32" s="30">
        <f t="shared" si="7"/>
        <v>-209498.36000000002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-68760.46999999997</v>
      </c>
      <c r="K33" s="30">
        <f t="shared" si="7"/>
        <v>-85206.78999999998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450865.27</v>
      </c>
      <c r="K41" s="17">
        <f>SUM(B41:J41)</f>
        <v>450865.27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-514233.56</v>
      </c>
      <c r="K42" s="17">
        <f>SUM(B42:J42)</f>
        <v>-514233.56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1407809.45</v>
      </c>
      <c r="C47" s="27">
        <f aca="true" t="shared" si="11" ref="C47:J47">IF(C17+C27+C48&lt;0,0,C17+C27+C48)</f>
        <v>1243050.31</v>
      </c>
      <c r="D47" s="27">
        <f t="shared" si="11"/>
        <v>1613310.47</v>
      </c>
      <c r="E47" s="27">
        <f t="shared" si="11"/>
        <v>870401.61</v>
      </c>
      <c r="F47" s="27">
        <f t="shared" si="11"/>
        <v>951369.4400000001</v>
      </c>
      <c r="G47" s="27">
        <f t="shared" si="11"/>
        <v>1008835.3799999999</v>
      </c>
      <c r="H47" s="27">
        <f t="shared" si="11"/>
        <v>911720.87</v>
      </c>
      <c r="I47" s="27">
        <f t="shared" si="11"/>
        <v>1482969.08</v>
      </c>
      <c r="J47" s="27">
        <f t="shared" si="11"/>
        <v>398469.28</v>
      </c>
      <c r="K47" s="20">
        <f>SUM(B47:J47)</f>
        <v>9887935.889999999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1407809.4500000002</v>
      </c>
      <c r="C53" s="10">
        <f t="shared" si="13"/>
        <v>1243050.31</v>
      </c>
      <c r="D53" s="10">
        <f t="shared" si="13"/>
        <v>1613310.47</v>
      </c>
      <c r="E53" s="10">
        <f t="shared" si="13"/>
        <v>870401.61</v>
      </c>
      <c r="F53" s="10">
        <f t="shared" si="13"/>
        <v>951369.44</v>
      </c>
      <c r="G53" s="10">
        <f t="shared" si="13"/>
        <v>1008835.38</v>
      </c>
      <c r="H53" s="10">
        <f t="shared" si="13"/>
        <v>911720.87</v>
      </c>
      <c r="I53" s="10">
        <f>SUM(I54:I66)</f>
        <v>1482969.08</v>
      </c>
      <c r="J53" s="10">
        <f t="shared" si="13"/>
        <v>398469.28</v>
      </c>
      <c r="K53" s="5">
        <f>SUM(K54:K66)</f>
        <v>9887935.89</v>
      </c>
      <c r="L53" s="9"/>
    </row>
    <row r="54" spans="1:11" ht="16.5" customHeight="1">
      <c r="A54" s="7" t="s">
        <v>59</v>
      </c>
      <c r="B54" s="8">
        <v>1230988.58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1230988.58</v>
      </c>
    </row>
    <row r="55" spans="1:11" ht="16.5" customHeight="1">
      <c r="A55" s="7" t="s">
        <v>60</v>
      </c>
      <c r="B55" s="8">
        <v>176820.87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176820.87</v>
      </c>
    </row>
    <row r="56" spans="1:11" ht="16.5" customHeight="1">
      <c r="A56" s="7" t="s">
        <v>4</v>
      </c>
      <c r="B56" s="6">
        <v>0</v>
      </c>
      <c r="C56" s="8">
        <v>1243050.31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1243050.31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1613310.47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1613310.47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870401.61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870401.61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951369.44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951369.44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1008835.38</v>
      </c>
      <c r="H60" s="6">
        <v>0</v>
      </c>
      <c r="I60" s="6">
        <v>0</v>
      </c>
      <c r="J60" s="6">
        <v>0</v>
      </c>
      <c r="K60" s="5">
        <f t="shared" si="14"/>
        <v>1008835.38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911720.87</v>
      </c>
      <c r="I61" s="6">
        <v>0</v>
      </c>
      <c r="J61" s="6">
        <v>0</v>
      </c>
      <c r="K61" s="5">
        <f t="shared" si="14"/>
        <v>911720.87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932194.36</v>
      </c>
      <c r="J62" s="6">
        <v>0</v>
      </c>
      <c r="K62" s="5">
        <f t="shared" si="14"/>
        <v>932194.36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550774.72</v>
      </c>
      <c r="J63" s="6">
        <v>0</v>
      </c>
      <c r="K63" s="5">
        <f t="shared" si="14"/>
        <v>550774.72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398469.28</v>
      </c>
      <c r="K65" s="5">
        <f t="shared" si="14"/>
        <v>398469.28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2021-05-17T19:39:01Z</dcterms:modified>
  <cp:category/>
  <cp:version/>
  <cp:contentType/>
  <cp:contentStatus/>
</cp:coreProperties>
</file>