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<sst xmlns="http://schemas.openxmlformats.org/spreadsheetml/2006/main" count="74" uniqueCount="73">
  <si>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</si>
  <si>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</si>
  <si>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</si>
  <si>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</si>
  <si>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</si>
  <si>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</si>
  <si>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</si>
  <si>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</si>
  <si>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</si>
  <si>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</si>
  <si>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</si>
  <si>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</si>
  <si>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</si>
  <si>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</si>
  <si>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</si>
  <si>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</si>
  <si>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</si>
  <si>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</si>
  <si>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</si>
  <si>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</si>
  <si>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</si>
  <si>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</si>
  <si>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</si>
  <si>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</si>
  <si>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</si>
  <si>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</si>
  <si>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</si>
  <si>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</si>
  <si>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</si>
  <si>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</si>
  <si>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</si>
  <si>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</si>
  <si>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</si>
  <si>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</si>
  <si>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</si>
  <si>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</si>
  <si>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</si>
  <si>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</si>
  <si>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</si>
  <si>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</si>
  <si>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</si>
  <si>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</si>
  <si>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</si>
  <si>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</si>
  <si>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</si>
  <si>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</si>
  <si>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</si>
  <si>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</si>
  <si>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</si>
  <si>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</si>
  <si>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</si>
  <si>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</si>
  <si>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</si>
  <si>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</si>
  <si>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</si>
  <si>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</si>
  <si>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</si>
  <si>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</si>
  <si>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</si>
  <si>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</si>
  <si>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</si>
  <si>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</si>
  <si>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</si>
  <si>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</si>
  <si>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</si>
  <si>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</si>
  <si>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</si>
  <si>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</si>
  <si>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</si>
  <si>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</si>
  <si>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</si>
  <si>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14/09/19 - VENCIMENTO 20/09/19</t>
  </si>
  <si>
    <t>5.1.1. Retida na Catraca ((1.1.)  x Tarifa do Dia)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</si>
</sst>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4.3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61</v>
      </c>
      <c r="C5" s="49" t="s">
        <v>48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47</v>
      </c>
      <c r="J5" s="49" t="s">
        <v>66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224195</v>
      </c>
      <c r="C7" s="47">
        <f t="shared" si="0"/>
        <v>191249</v>
      </c>
      <c r="D7" s="47">
        <f t="shared" si="0"/>
        <v>240600</v>
      </c>
      <c r="E7" s="47">
        <f t="shared" si="0"/>
        <v>143723</v>
      </c>
      <c r="F7" s="47">
        <f t="shared" si="0"/>
        <v>146899</v>
      </c>
      <c r="G7" s="47">
        <f t="shared" si="0"/>
        <v>178855</v>
      </c>
      <c r="H7" s="47">
        <f t="shared" si="0"/>
        <v>192993</v>
      </c>
      <c r="I7" s="47">
        <f t="shared" si="0"/>
        <v>272858</v>
      </c>
      <c r="J7" s="47">
        <f t="shared" si="0"/>
        <v>54232</v>
      </c>
      <c r="K7" s="47">
        <f t="shared" si="0"/>
        <v>1645604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16913</v>
      </c>
      <c r="C8" s="45">
        <f t="shared" si="1"/>
        <v>17740</v>
      </c>
      <c r="D8" s="45">
        <f t="shared" si="1"/>
        <v>17852</v>
      </c>
      <c r="E8" s="45">
        <f t="shared" si="1"/>
        <v>11167</v>
      </c>
      <c r="F8" s="45">
        <f t="shared" si="1"/>
        <v>10255</v>
      </c>
      <c r="G8" s="45">
        <f t="shared" si="1"/>
        <v>8334</v>
      </c>
      <c r="H8" s="45">
        <f t="shared" si="1"/>
        <v>6866</v>
      </c>
      <c r="I8" s="45">
        <f t="shared" si="1"/>
        <v>18623</v>
      </c>
      <c r="J8" s="45">
        <f t="shared" si="1"/>
        <v>2200</v>
      </c>
      <c r="K8" s="38">
        <f>SUM(B8:J8)</f>
        <v>109950</v>
      </c>
      <c r="L8"/>
      <c r="M8"/>
      <c r="N8"/>
    </row>
    <row r="9" spans="1:14" ht="16.5" customHeight="1">
      <c r="A9" s="22" t="s">
        <v>35</v>
      </c>
      <c r="B9" s="45">
        <v>16902</v>
      </c>
      <c r="C9" s="45">
        <v>17740</v>
      </c>
      <c r="D9" s="45">
        <v>17851</v>
      </c>
      <c r="E9" s="45">
        <v>11167</v>
      </c>
      <c r="F9" s="45">
        <v>10246</v>
      </c>
      <c r="G9" s="45">
        <v>8333</v>
      </c>
      <c r="H9" s="45">
        <v>6866</v>
      </c>
      <c r="I9" s="45">
        <v>18619</v>
      </c>
      <c r="J9" s="45">
        <v>2200</v>
      </c>
      <c r="K9" s="38">
        <f>SUM(B9:J9)</f>
        <v>109924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0</v>
      </c>
      <c r="D10" s="45">
        <v>1</v>
      </c>
      <c r="E10" s="45">
        <v>0</v>
      </c>
      <c r="F10" s="45">
        <v>9</v>
      </c>
      <c r="G10" s="45">
        <v>1</v>
      </c>
      <c r="H10" s="45">
        <v>0</v>
      </c>
      <c r="I10" s="45">
        <v>4</v>
      </c>
      <c r="J10" s="45">
        <v>0</v>
      </c>
      <c r="K10" s="38">
        <f>SUM(B10:J10)</f>
        <v>26</v>
      </c>
      <c r="L10"/>
      <c r="M10"/>
      <c r="N10"/>
    </row>
    <row r="11" spans="1:14" ht="16.5" customHeight="1">
      <c r="A11" s="44" t="s">
        <v>33</v>
      </c>
      <c r="B11" s="43">
        <v>207282</v>
      </c>
      <c r="C11" s="43">
        <v>173509</v>
      </c>
      <c r="D11" s="43">
        <v>222748</v>
      </c>
      <c r="E11" s="43">
        <v>132556</v>
      </c>
      <c r="F11" s="43">
        <v>136644</v>
      </c>
      <c r="G11" s="43">
        <v>170521</v>
      </c>
      <c r="H11" s="43">
        <v>186127</v>
      </c>
      <c r="I11" s="43">
        <v>254235</v>
      </c>
      <c r="J11" s="43">
        <v>52032</v>
      </c>
      <c r="K11" s="38">
        <f>SUM(B11:J11)</f>
        <v>1535654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1.056688731251557</v>
      </c>
      <c r="C15" s="39">
        <v>1.00594589198658</v>
      </c>
      <c r="D15" s="39">
        <v>1.038168288129705</v>
      </c>
      <c r="E15" s="39">
        <v>1.006867639047488</v>
      </c>
      <c r="F15" s="39">
        <v>1.022681987320485</v>
      </c>
      <c r="G15" s="39">
        <v>0.999030097411733</v>
      </c>
      <c r="H15" s="39">
        <v>1.08337078291657</v>
      </c>
      <c r="I15" s="39">
        <v>1.044580230139895</v>
      </c>
      <c r="J15" s="39">
        <v>1.056492636519966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846116.51</v>
      </c>
      <c r="C17" s="36">
        <f aca="true" t="shared" si="2" ref="C17:J17">C18+C19+C20+C21+C22+C23+C24</f>
        <v>742935.0599999999</v>
      </c>
      <c r="D17" s="36">
        <f t="shared" si="2"/>
        <v>1042898.8400000001</v>
      </c>
      <c r="E17" s="36">
        <f t="shared" si="2"/>
        <v>536892.95</v>
      </c>
      <c r="F17" s="36">
        <f t="shared" si="2"/>
        <v>592543.3900000001</v>
      </c>
      <c r="G17" s="36">
        <f t="shared" si="2"/>
        <v>681739.0399999999</v>
      </c>
      <c r="H17" s="36">
        <f t="shared" si="2"/>
        <v>598489.5199999999</v>
      </c>
      <c r="I17" s="36">
        <f t="shared" si="2"/>
        <v>931597.14</v>
      </c>
      <c r="J17" s="36">
        <f t="shared" si="2"/>
        <v>187706.56000000003</v>
      </c>
      <c r="K17" s="36">
        <f aca="true" t="shared" si="3" ref="K17:K24">SUM(B17:J17)</f>
        <v>6160919.009999999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762442.36</v>
      </c>
      <c r="C18" s="30">
        <f t="shared" si="4"/>
        <v>713951.64</v>
      </c>
      <c r="D18" s="30">
        <f t="shared" si="4"/>
        <v>994953.18</v>
      </c>
      <c r="E18" s="30">
        <f t="shared" si="4"/>
        <v>517431.54</v>
      </c>
      <c r="F18" s="30">
        <f t="shared" si="4"/>
        <v>559288.56</v>
      </c>
      <c r="G18" s="30">
        <f t="shared" si="4"/>
        <v>688502.32</v>
      </c>
      <c r="H18" s="30">
        <f t="shared" si="4"/>
        <v>592218.32</v>
      </c>
      <c r="I18" s="30">
        <f t="shared" si="4"/>
        <v>845204.94</v>
      </c>
      <c r="J18" s="30">
        <f t="shared" si="4"/>
        <v>190327.2</v>
      </c>
      <c r="K18" s="30">
        <f t="shared" si="3"/>
        <v>5864320.060000001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43221.89</v>
      </c>
      <c r="C19" s="30">
        <f t="shared" si="5"/>
        <v>4245.08</v>
      </c>
      <c r="D19" s="30">
        <f t="shared" si="5"/>
        <v>37975.66</v>
      </c>
      <c r="E19" s="30">
        <f t="shared" si="5"/>
        <v>3553.53</v>
      </c>
      <c r="F19" s="30">
        <f t="shared" si="5"/>
        <v>12685.78</v>
      </c>
      <c r="G19" s="30">
        <f t="shared" si="5"/>
        <v>-667.78</v>
      </c>
      <c r="H19" s="30">
        <f t="shared" si="5"/>
        <v>49373.7</v>
      </c>
      <c r="I19" s="30">
        <f t="shared" si="5"/>
        <v>37679.43</v>
      </c>
      <c r="J19" s="30">
        <f t="shared" si="5"/>
        <v>10752.09</v>
      </c>
      <c r="K19" s="30">
        <f t="shared" si="3"/>
        <v>198819.37999999998</v>
      </c>
      <c r="L19"/>
      <c r="M19"/>
      <c r="N19"/>
    </row>
    <row r="20" spans="1:14" ht="16.5" customHeight="1">
      <c r="A20" s="18" t="s">
        <v>28</v>
      </c>
      <c r="B20" s="30">
        <v>39084.27</v>
      </c>
      <c r="C20" s="30">
        <v>24738.34</v>
      </c>
      <c r="D20" s="30">
        <v>22144.8</v>
      </c>
      <c r="E20" s="30">
        <v>22158.43</v>
      </c>
      <c r="F20" s="30">
        <v>19201.06</v>
      </c>
      <c r="G20" s="30">
        <v>13702.47</v>
      </c>
      <c r="H20" s="30">
        <v>10894.4</v>
      </c>
      <c r="I20" s="30">
        <v>48712.77</v>
      </c>
      <c r="J20" s="30">
        <v>5310.57</v>
      </c>
      <c r="K20" s="30">
        <f t="shared" si="3"/>
        <v>205947.11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30">
        <f t="shared" si="3"/>
        <v>4103.97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-12174.8</v>
      </c>
      <c r="E22" s="30">
        <v>-7618.54</v>
      </c>
      <c r="F22" s="30">
        <v>0</v>
      </c>
      <c r="G22" s="30">
        <v>-19797.97</v>
      </c>
      <c r="H22" s="30">
        <v>-53996.9</v>
      </c>
      <c r="I22" s="30">
        <v>0</v>
      </c>
      <c r="J22" s="30">
        <v>-18683.3</v>
      </c>
      <c r="K22" s="30">
        <f t="shared" si="3"/>
        <v>-112271.51</v>
      </c>
      <c r="L22"/>
      <c r="M22"/>
      <c r="N22"/>
    </row>
    <row r="23" spans="1:14" ht="16.5" customHeight="1">
      <c r="A23" s="18" t="s">
        <v>68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-72725.9</v>
      </c>
      <c r="C27" s="30">
        <f t="shared" si="6"/>
        <v>-76282</v>
      </c>
      <c r="D27" s="30">
        <f t="shared" si="6"/>
        <v>-93209.92000000001</v>
      </c>
      <c r="E27" s="30">
        <f t="shared" si="6"/>
        <v>-48018.1</v>
      </c>
      <c r="F27" s="30">
        <f t="shared" si="6"/>
        <v>-44096.5</v>
      </c>
      <c r="G27" s="30">
        <f t="shared" si="6"/>
        <v>-35836.2</v>
      </c>
      <c r="H27" s="30">
        <f t="shared" si="6"/>
        <v>-29523.8</v>
      </c>
      <c r="I27" s="30">
        <f t="shared" si="6"/>
        <v>-80078.9</v>
      </c>
      <c r="J27" s="30">
        <f t="shared" si="6"/>
        <v>-14852.18</v>
      </c>
      <c r="K27" s="30">
        <f aca="true" t="shared" si="7" ref="K27:K35">SUM(B27:J27)</f>
        <v>-494623.49999999994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-72725.9</v>
      </c>
      <c r="C28" s="30">
        <f t="shared" si="8"/>
        <v>-76282</v>
      </c>
      <c r="D28" s="30">
        <f t="shared" si="8"/>
        <v>-76763.6</v>
      </c>
      <c r="E28" s="30">
        <f t="shared" si="8"/>
        <v>-48018.1</v>
      </c>
      <c r="F28" s="30">
        <f t="shared" si="8"/>
        <v>-44096.5</v>
      </c>
      <c r="G28" s="30">
        <f t="shared" si="8"/>
        <v>-35836.2</v>
      </c>
      <c r="H28" s="30">
        <f t="shared" si="8"/>
        <v>-29523.8</v>
      </c>
      <c r="I28" s="30">
        <f t="shared" si="8"/>
        <v>-80078.9</v>
      </c>
      <c r="J28" s="30">
        <f t="shared" si="8"/>
        <v>-9460</v>
      </c>
      <c r="K28" s="30">
        <f t="shared" si="7"/>
        <v>-472785</v>
      </c>
      <c r="L28"/>
      <c r="M28"/>
      <c r="N28"/>
    </row>
    <row r="29" spans="1:14" s="23" customFormat="1" ht="16.5" customHeight="1">
      <c r="A29" s="29" t="s">
        <v>72</v>
      </c>
      <c r="B29" s="30">
        <f>-ROUND((B8)*$E$3,2)</f>
        <v>-72725.9</v>
      </c>
      <c r="C29" s="30">
        <f aca="true" t="shared" si="9" ref="C29:J29">-ROUND((C8)*$E$3,2)</f>
        <v>-76282</v>
      </c>
      <c r="D29" s="30">
        <f t="shared" si="9"/>
        <v>-76763.6</v>
      </c>
      <c r="E29" s="30">
        <f t="shared" si="9"/>
        <v>-48018.1</v>
      </c>
      <c r="F29" s="30">
        <f t="shared" si="9"/>
        <v>-44096.5</v>
      </c>
      <c r="G29" s="30">
        <f t="shared" si="9"/>
        <v>-35836.2</v>
      </c>
      <c r="H29" s="30">
        <f t="shared" si="9"/>
        <v>-29523.8</v>
      </c>
      <c r="I29" s="30">
        <f t="shared" si="9"/>
        <v>-80078.9</v>
      </c>
      <c r="J29" s="30">
        <f t="shared" si="9"/>
        <v>-9460</v>
      </c>
      <c r="K29" s="30">
        <f t="shared" si="7"/>
        <v>-472785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-16446.32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-5392.18</v>
      </c>
      <c r="K33" s="30">
        <f t="shared" si="7"/>
        <v>-21838.5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-16446.32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-5392.18</v>
      </c>
      <c r="K34" s="30">
        <f t="shared" si="7"/>
        <v>-21838.5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773390.61</v>
      </c>
      <c r="C47" s="27">
        <f aca="true" t="shared" si="11" ref="C47:J47">IF(C17+C27+C48&lt;0,0,C17+C27+C48)</f>
        <v>666653.0599999999</v>
      </c>
      <c r="D47" s="27">
        <f t="shared" si="11"/>
        <v>949688.92</v>
      </c>
      <c r="E47" s="27">
        <f t="shared" si="11"/>
        <v>488874.85</v>
      </c>
      <c r="F47" s="27">
        <f t="shared" si="11"/>
        <v>548446.8900000001</v>
      </c>
      <c r="G47" s="27">
        <f t="shared" si="11"/>
        <v>645902.84</v>
      </c>
      <c r="H47" s="27">
        <f t="shared" si="11"/>
        <v>568965.7199999999</v>
      </c>
      <c r="I47" s="27">
        <f t="shared" si="11"/>
        <v>851518.24</v>
      </c>
      <c r="J47" s="27">
        <f t="shared" si="11"/>
        <v>172854.38000000003</v>
      </c>
      <c r="K47" s="20">
        <f>SUM(B47:J47)</f>
        <v>5666295.51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773390.61</v>
      </c>
      <c r="C53" s="10">
        <f t="shared" si="13"/>
        <v>666653.06</v>
      </c>
      <c r="D53" s="10">
        <f t="shared" si="13"/>
        <v>949688.92</v>
      </c>
      <c r="E53" s="10">
        <f t="shared" si="13"/>
        <v>488874.86</v>
      </c>
      <c r="F53" s="10">
        <f t="shared" si="13"/>
        <v>548446.89</v>
      </c>
      <c r="G53" s="10">
        <f t="shared" si="13"/>
        <v>645902.84</v>
      </c>
      <c r="H53" s="10">
        <f t="shared" si="13"/>
        <v>568965.73</v>
      </c>
      <c r="I53" s="10">
        <f>SUM(I54:I66)</f>
        <v>851518.25</v>
      </c>
      <c r="J53" s="10">
        <f t="shared" si="13"/>
        <v>172854.38</v>
      </c>
      <c r="K53" s="5">
        <f>SUM(K54:K66)</f>
        <v>5666295.54</v>
      </c>
      <c r="L53" s="9"/>
    </row>
    <row r="54" spans="1:11" ht="16.5" customHeight="1">
      <c r="A54" s="7" t="s">
        <v>59</v>
      </c>
      <c r="B54" s="8">
        <v>670607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670607</v>
      </c>
    </row>
    <row r="55" spans="1:11" ht="16.5" customHeight="1">
      <c r="A55" s="7" t="s">
        <v>60</v>
      </c>
      <c r="B55" s="8">
        <v>102783.61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102783.61</v>
      </c>
    </row>
    <row r="56" spans="1:11" ht="16.5" customHeight="1">
      <c r="A56" s="7" t="s">
        <v>4</v>
      </c>
      <c r="B56" s="6">
        <v>0</v>
      </c>
      <c r="C56" s="8">
        <v>666653.06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666653.06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949688.92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949688.92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488874.86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488874.86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548446.89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548446.89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645902.84</v>
      </c>
      <c r="H60" s="6">
        <v>0</v>
      </c>
      <c r="I60" s="6">
        <v>0</v>
      </c>
      <c r="J60" s="6">
        <v>0</v>
      </c>
      <c r="K60" s="5">
        <f t="shared" si="14"/>
        <v>645902.84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568965.73</v>
      </c>
      <c r="I61" s="6">
        <v>0</v>
      </c>
      <c r="J61" s="6">
        <v>0</v>
      </c>
      <c r="K61" s="5">
        <f t="shared" si="14"/>
        <v>568965.73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829974.84</v>
      </c>
      <c r="J62" s="6">
        <v>0</v>
      </c>
      <c r="K62" s="5">
        <f t="shared" si="14"/>
        <v>829974.84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21543.41</v>
      </c>
      <c r="J63" s="6">
        <v>0</v>
      </c>
      <c r="K63" s="5">
        <f t="shared" si="14"/>
        <v>21543.41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172854.38</v>
      </c>
      <c r="K65" s="5">
        <f t="shared" si="14"/>
        <v>172854.38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2021-05-17T19:43:28Z</dcterms:modified>
  <cp:category/>
  <cp:version/>
  <cp:contentType/>
  <cp:contentStatus/>
</cp:coreProperties>
</file>