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<sst xmlns="http://schemas.openxmlformats.org/spreadsheetml/2006/main" count="74" uniqueCount="73">
  <si>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</si>
  <si>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</si>
  <si>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</si>
  <si>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</si>
  <si>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</si>
  <si>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</si>
  <si>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</si>
  <si>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</si>
  <si>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</si>
  <si>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</si>
  <si>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</si>
  <si>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</si>
  <si>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</si>
  <si>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</si>
  <si>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</si>
  <si>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</si>
  <si>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</si>
  <si>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</si>
  <si>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</si>
  <si>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</si>
  <si>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</si>
  <si>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</si>
  <si>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</si>
  <si>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</si>
  <si>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</si>
  <si>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</si>
  <si>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</si>
  <si>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</si>
  <si>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</si>
  <si>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</si>
  <si>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</si>
  <si>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</si>
  <si>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</si>
  <si>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</si>
  <si>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</si>
  <si>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</si>
  <si>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</si>
  <si>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</si>
  <si>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</si>
  <si>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</si>
  <si>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</si>
  <si>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</si>
  <si>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</si>
  <si>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</si>
  <si>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</si>
  <si>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</si>
  <si>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</si>
  <si>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</si>
  <si>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</si>
  <si>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</si>
  <si>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</si>
  <si>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</si>
  <si>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</si>
  <si>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</si>
  <si>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</si>
  <si>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</si>
  <si>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</si>
  <si>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</si>
  <si>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</si>
  <si>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</si>
  <si>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</si>
  <si>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</si>
  <si>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</si>
  <si>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</si>
  <si>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</si>
  <si>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</si>
  <si>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</si>
  <si>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</si>
  <si>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</si>
  <si>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</si>
  <si>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</si>
  <si>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13/09/19 - VENCIMENTO 20/09/19</t>
  </si>
  <si>
    <t>5.1.1. Retida na Catraca ((1.1.)  x Tarifa do Dia)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</si>
</sst>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4.3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61</v>
      </c>
      <c r="C5" s="49" t="s">
        <v>48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47</v>
      </c>
      <c r="J5" s="49" t="s">
        <v>66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418975</v>
      </c>
      <c r="C7" s="47">
        <f t="shared" si="0"/>
        <v>348559</v>
      </c>
      <c r="D7" s="47">
        <f t="shared" si="0"/>
        <v>400246</v>
      </c>
      <c r="E7" s="47">
        <f t="shared" si="0"/>
        <v>270074</v>
      </c>
      <c r="F7" s="47">
        <f t="shared" si="0"/>
        <v>262260</v>
      </c>
      <c r="G7" s="47">
        <f t="shared" si="0"/>
        <v>293759</v>
      </c>
      <c r="H7" s="47">
        <f t="shared" si="0"/>
        <v>310367</v>
      </c>
      <c r="I7" s="47">
        <f t="shared" si="0"/>
        <v>485112</v>
      </c>
      <c r="J7" s="47">
        <f t="shared" si="0"/>
        <v>142156</v>
      </c>
      <c r="K7" s="47">
        <f t="shared" si="0"/>
        <v>2931508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23957</v>
      </c>
      <c r="C8" s="45">
        <f t="shared" si="1"/>
        <v>22455</v>
      </c>
      <c r="D8" s="45">
        <f t="shared" si="1"/>
        <v>21098</v>
      </c>
      <c r="E8" s="45">
        <f t="shared" si="1"/>
        <v>15438</v>
      </c>
      <c r="F8" s="45">
        <f t="shared" si="1"/>
        <v>15563</v>
      </c>
      <c r="G8" s="45">
        <f t="shared" si="1"/>
        <v>11039</v>
      </c>
      <c r="H8" s="45">
        <f t="shared" si="1"/>
        <v>8675</v>
      </c>
      <c r="I8" s="45">
        <f t="shared" si="1"/>
        <v>27190</v>
      </c>
      <c r="J8" s="45">
        <f t="shared" si="1"/>
        <v>5763</v>
      </c>
      <c r="K8" s="38">
        <f>SUM(B8:J8)</f>
        <v>151178</v>
      </c>
      <c r="L8"/>
      <c r="M8"/>
      <c r="N8"/>
    </row>
    <row r="9" spans="1:14" ht="16.5" customHeight="1">
      <c r="A9" s="22" t="s">
        <v>35</v>
      </c>
      <c r="B9" s="45">
        <v>23956</v>
      </c>
      <c r="C9" s="45">
        <v>22455</v>
      </c>
      <c r="D9" s="45">
        <v>21097</v>
      </c>
      <c r="E9" s="45">
        <v>15438</v>
      </c>
      <c r="F9" s="45">
        <v>15562</v>
      </c>
      <c r="G9" s="45">
        <v>11039</v>
      </c>
      <c r="H9" s="45">
        <v>8675</v>
      </c>
      <c r="I9" s="45">
        <v>27186</v>
      </c>
      <c r="J9" s="45">
        <v>5763</v>
      </c>
      <c r="K9" s="38">
        <f>SUM(B9:J9)</f>
        <v>151171</v>
      </c>
      <c r="L9"/>
      <c r="M9"/>
      <c r="N9"/>
    </row>
    <row r="10" spans="1:14" ht="16.5" customHeight="1">
      <c r="A10" s="22" t="s">
        <v>34</v>
      </c>
      <c r="B10" s="45">
        <v>1</v>
      </c>
      <c r="C10" s="45">
        <v>0</v>
      </c>
      <c r="D10" s="45">
        <v>1</v>
      </c>
      <c r="E10" s="45">
        <v>0</v>
      </c>
      <c r="F10" s="45">
        <v>1</v>
      </c>
      <c r="G10" s="45">
        <v>0</v>
      </c>
      <c r="H10" s="45">
        <v>0</v>
      </c>
      <c r="I10" s="45">
        <v>4</v>
      </c>
      <c r="J10" s="45">
        <v>0</v>
      </c>
      <c r="K10" s="38">
        <f>SUM(B10:J10)</f>
        <v>7</v>
      </c>
      <c r="L10"/>
      <c r="M10"/>
      <c r="N10"/>
    </row>
    <row r="11" spans="1:14" ht="16.5" customHeight="1">
      <c r="A11" s="44" t="s">
        <v>33</v>
      </c>
      <c r="B11" s="43">
        <v>395018</v>
      </c>
      <c r="C11" s="43">
        <v>326104</v>
      </c>
      <c r="D11" s="43">
        <v>379148</v>
      </c>
      <c r="E11" s="43">
        <v>254636</v>
      </c>
      <c r="F11" s="43">
        <v>246697</v>
      </c>
      <c r="G11" s="43">
        <v>282720</v>
      </c>
      <c r="H11" s="43">
        <v>301692</v>
      </c>
      <c r="I11" s="43">
        <v>457922</v>
      </c>
      <c r="J11" s="43">
        <v>136393</v>
      </c>
      <c r="K11" s="38">
        <f>SUM(B11:J11)</f>
        <v>2780330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1.056688731251557</v>
      </c>
      <c r="C15" s="39">
        <v>1.00594589198658</v>
      </c>
      <c r="D15" s="39">
        <v>1.038168288129705</v>
      </c>
      <c r="E15" s="39">
        <v>1.006867639047488</v>
      </c>
      <c r="F15" s="39">
        <v>1.022681987320485</v>
      </c>
      <c r="G15" s="39">
        <v>0.999030097411733</v>
      </c>
      <c r="H15" s="39">
        <v>1.08337078291657</v>
      </c>
      <c r="I15" s="39">
        <v>1.044580230139895</v>
      </c>
      <c r="J15" s="39">
        <v>1.056492636519966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1546075.39</v>
      </c>
      <c r="C17" s="36">
        <f aca="true" t="shared" si="2" ref="C17:J17">C18+C19+C20+C21+C22+C23+C24</f>
        <v>1333680.7700000003</v>
      </c>
      <c r="D17" s="36">
        <f t="shared" si="2"/>
        <v>1728281.04</v>
      </c>
      <c r="E17" s="36">
        <f t="shared" si="2"/>
        <v>994905.8400000001</v>
      </c>
      <c r="F17" s="36">
        <f t="shared" si="2"/>
        <v>1041719.5700000001</v>
      </c>
      <c r="G17" s="36">
        <f t="shared" si="2"/>
        <v>1123632.98</v>
      </c>
      <c r="H17" s="36">
        <f t="shared" si="2"/>
        <v>988691.3600000001</v>
      </c>
      <c r="I17" s="36">
        <f t="shared" si="2"/>
        <v>1618385.65</v>
      </c>
      <c r="J17" s="36">
        <f t="shared" si="2"/>
        <v>513707.7299999999</v>
      </c>
      <c r="K17" s="36">
        <f aca="true" t="shared" si="3" ref="K17:K24">SUM(B17:J17)</f>
        <v>10889080.33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1424850.18</v>
      </c>
      <c r="C18" s="30">
        <f t="shared" si="4"/>
        <v>1301205.6</v>
      </c>
      <c r="D18" s="30">
        <f t="shared" si="4"/>
        <v>1655137.28</v>
      </c>
      <c r="E18" s="30">
        <f t="shared" si="4"/>
        <v>972320.41</v>
      </c>
      <c r="F18" s="30">
        <f t="shared" si="4"/>
        <v>998502.5</v>
      </c>
      <c r="G18" s="30">
        <f t="shared" si="4"/>
        <v>1130825.27</v>
      </c>
      <c r="H18" s="30">
        <f t="shared" si="4"/>
        <v>952392.18</v>
      </c>
      <c r="I18" s="30">
        <f t="shared" si="4"/>
        <v>1502682.93</v>
      </c>
      <c r="J18" s="30">
        <f t="shared" si="4"/>
        <v>498896.48</v>
      </c>
      <c r="K18" s="30">
        <f t="shared" si="3"/>
        <v>10436812.83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80772.95</v>
      </c>
      <c r="C19" s="30">
        <f t="shared" si="5"/>
        <v>7736.83</v>
      </c>
      <c r="D19" s="30">
        <f t="shared" si="5"/>
        <v>63173.76</v>
      </c>
      <c r="E19" s="30">
        <f t="shared" si="5"/>
        <v>6677.55</v>
      </c>
      <c r="F19" s="30">
        <f t="shared" si="5"/>
        <v>22648.02</v>
      </c>
      <c r="G19" s="30">
        <f t="shared" si="5"/>
        <v>-1096.79</v>
      </c>
      <c r="H19" s="30">
        <f t="shared" si="5"/>
        <v>79401.68</v>
      </c>
      <c r="I19" s="30">
        <f t="shared" si="5"/>
        <v>66989.95</v>
      </c>
      <c r="J19" s="30">
        <f t="shared" si="5"/>
        <v>28183.98</v>
      </c>
      <c r="K19" s="30">
        <f t="shared" si="3"/>
        <v>354487.92999999993</v>
      </c>
      <c r="L19"/>
      <c r="M19"/>
      <c r="N19"/>
    </row>
    <row r="20" spans="1:14" ht="16.5" customHeight="1">
      <c r="A20" s="18" t="s">
        <v>28</v>
      </c>
      <c r="B20" s="30">
        <v>39084.27</v>
      </c>
      <c r="C20" s="30">
        <v>24738.34</v>
      </c>
      <c r="D20" s="30">
        <v>22144.8</v>
      </c>
      <c r="E20" s="30">
        <v>22158.43</v>
      </c>
      <c r="F20" s="30">
        <v>19201.06</v>
      </c>
      <c r="G20" s="30">
        <v>13702.47</v>
      </c>
      <c r="H20" s="30">
        <v>10894.4</v>
      </c>
      <c r="I20" s="30">
        <v>48712.77</v>
      </c>
      <c r="J20" s="30">
        <v>5310.57</v>
      </c>
      <c r="K20" s="30">
        <f t="shared" si="3"/>
        <v>205947.11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-12174.8</v>
      </c>
      <c r="E22" s="30">
        <v>-7618.54</v>
      </c>
      <c r="F22" s="30">
        <v>0</v>
      </c>
      <c r="G22" s="30">
        <v>-19797.97</v>
      </c>
      <c r="H22" s="30">
        <v>-53996.9</v>
      </c>
      <c r="I22" s="30">
        <v>0</v>
      </c>
      <c r="J22" s="30">
        <v>-18683.3</v>
      </c>
      <c r="K22" s="30">
        <f t="shared" si="3"/>
        <v>-112271.51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-1100488.8599999999</v>
      </c>
      <c r="C27" s="30">
        <f t="shared" si="6"/>
        <v>-998216.6100000001</v>
      </c>
      <c r="D27" s="30">
        <f t="shared" si="6"/>
        <v>-1078258.22</v>
      </c>
      <c r="E27" s="30">
        <f t="shared" si="6"/>
        <v>-690112.0700000001</v>
      </c>
      <c r="F27" s="30">
        <f t="shared" si="6"/>
        <v>-719192.58</v>
      </c>
      <c r="G27" s="30">
        <f t="shared" si="6"/>
        <v>-685194.1799999999</v>
      </c>
      <c r="H27" s="30">
        <f t="shared" si="6"/>
        <v>-599825.87</v>
      </c>
      <c r="I27" s="30">
        <f t="shared" si="6"/>
        <v>-1207023.6700000002</v>
      </c>
      <c r="J27" s="30">
        <f t="shared" si="6"/>
        <v>-332529.97</v>
      </c>
      <c r="K27" s="30">
        <f aca="true" t="shared" si="7" ref="K27:K35">SUM(B27:J27)</f>
        <v>-7410842.029999999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-136254.07</v>
      </c>
      <c r="C28" s="30">
        <f t="shared" si="8"/>
        <v>-102605.8</v>
      </c>
      <c r="D28" s="30">
        <f t="shared" si="8"/>
        <v>-107073.9</v>
      </c>
      <c r="E28" s="30">
        <f t="shared" si="8"/>
        <v>-142912.07</v>
      </c>
      <c r="F28" s="30">
        <f t="shared" si="8"/>
        <v>-66920.9</v>
      </c>
      <c r="G28" s="30">
        <f t="shared" si="8"/>
        <v>-109194.18</v>
      </c>
      <c r="H28" s="30">
        <f t="shared" si="8"/>
        <v>-52625.869999999995</v>
      </c>
      <c r="I28" s="30">
        <f t="shared" si="8"/>
        <v>-140830.05</v>
      </c>
      <c r="J28" s="30">
        <f t="shared" si="8"/>
        <v>-32158.160000000003</v>
      </c>
      <c r="K28" s="30">
        <f t="shared" si="7"/>
        <v>-890574.9999999999</v>
      </c>
      <c r="L28"/>
      <c r="M28"/>
      <c r="N28"/>
    </row>
    <row r="29" spans="1:14" s="23" customFormat="1" ht="16.5" customHeight="1">
      <c r="A29" s="29" t="s">
        <v>72</v>
      </c>
      <c r="B29" s="30">
        <f>-ROUND((B8)*$E$3,2)</f>
        <v>-103015.1</v>
      </c>
      <c r="C29" s="30">
        <f aca="true" t="shared" si="9" ref="C29:J29">-ROUND((C8)*$E$3,2)</f>
        <v>-96556.5</v>
      </c>
      <c r="D29" s="30">
        <f t="shared" si="9"/>
        <v>-90721.4</v>
      </c>
      <c r="E29" s="30">
        <f t="shared" si="9"/>
        <v>-66383.4</v>
      </c>
      <c r="F29" s="30">
        <f t="shared" si="9"/>
        <v>-66920.9</v>
      </c>
      <c r="G29" s="30">
        <f t="shared" si="9"/>
        <v>-47467.7</v>
      </c>
      <c r="H29" s="30">
        <f t="shared" si="9"/>
        <v>-37302.5</v>
      </c>
      <c r="I29" s="30">
        <f t="shared" si="9"/>
        <v>-116917</v>
      </c>
      <c r="J29" s="30">
        <f t="shared" si="9"/>
        <v>-24780.9</v>
      </c>
      <c r="K29" s="30">
        <f t="shared" si="7"/>
        <v>-650065.4</v>
      </c>
      <c r="L29" s="28"/>
      <c r="M29"/>
      <c r="N29"/>
    </row>
    <row r="30" spans="1:14" ht="16.5" customHeight="1">
      <c r="A30" s="25" t="s">
        <v>23</v>
      </c>
      <c r="B30" s="26">
        <v>-17.2</v>
      </c>
      <c r="C30" s="26">
        <v>0</v>
      </c>
      <c r="D30" s="26">
        <v>-34.4</v>
      </c>
      <c r="E30" s="26">
        <v>-30.1</v>
      </c>
      <c r="F30" s="26">
        <v>0</v>
      </c>
      <c r="G30" s="26">
        <v>-51.6</v>
      </c>
      <c r="H30" s="26">
        <v>-15.02</v>
      </c>
      <c r="I30" s="26">
        <v>-23.43</v>
      </c>
      <c r="J30" s="26">
        <v>-7.23</v>
      </c>
      <c r="K30" s="30">
        <f t="shared" si="7"/>
        <v>-178.98</v>
      </c>
      <c r="L30"/>
      <c r="M30"/>
      <c r="N30"/>
    </row>
    <row r="31" spans="1:14" ht="16.5" customHeight="1">
      <c r="A31" s="25" t="s">
        <v>22</v>
      </c>
      <c r="B31" s="30">
        <v>-3190.6</v>
      </c>
      <c r="C31" s="30">
        <v>-1135.2</v>
      </c>
      <c r="D31" s="30">
        <v>-1384.6</v>
      </c>
      <c r="E31" s="30">
        <v>-1896.3</v>
      </c>
      <c r="F31" s="26">
        <v>0</v>
      </c>
      <c r="G31" s="30">
        <v>-1173.9</v>
      </c>
      <c r="H31" s="30">
        <v>-202.14</v>
      </c>
      <c r="I31" s="30">
        <v>-315.46</v>
      </c>
      <c r="J31" s="30">
        <v>-97.31</v>
      </c>
      <c r="K31" s="30">
        <f t="shared" si="7"/>
        <v>-9395.509999999998</v>
      </c>
      <c r="L31"/>
      <c r="M31"/>
      <c r="N31"/>
    </row>
    <row r="32" spans="1:14" ht="16.5" customHeight="1">
      <c r="A32" s="25" t="s">
        <v>21</v>
      </c>
      <c r="B32" s="30">
        <v>-30031.17</v>
      </c>
      <c r="C32" s="30">
        <v>-4914.1</v>
      </c>
      <c r="D32" s="30">
        <v>-14933.5</v>
      </c>
      <c r="E32" s="30">
        <v>-74602.27</v>
      </c>
      <c r="F32" s="26">
        <v>0</v>
      </c>
      <c r="G32" s="30">
        <v>-60500.98</v>
      </c>
      <c r="H32" s="30">
        <v>-15106.21</v>
      </c>
      <c r="I32" s="30">
        <v>-23574.16</v>
      </c>
      <c r="J32" s="30">
        <v>-7272.72</v>
      </c>
      <c r="K32" s="30">
        <f t="shared" si="7"/>
        <v>-230935.11000000002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-964234.7899999998</v>
      </c>
      <c r="C33" s="27">
        <f t="shared" si="10"/>
        <v>-895610.81</v>
      </c>
      <c r="D33" s="27">
        <f t="shared" si="10"/>
        <v>-971184.3200000001</v>
      </c>
      <c r="E33" s="27">
        <f t="shared" si="10"/>
        <v>-547200</v>
      </c>
      <c r="F33" s="27">
        <f t="shared" si="10"/>
        <v>-652271.6799999999</v>
      </c>
      <c r="G33" s="27">
        <f t="shared" si="10"/>
        <v>-576000</v>
      </c>
      <c r="H33" s="27">
        <f t="shared" si="10"/>
        <v>-547200</v>
      </c>
      <c r="I33" s="27">
        <f t="shared" si="10"/>
        <v>-1066193.62</v>
      </c>
      <c r="J33" s="27">
        <f t="shared" si="10"/>
        <v>-300371.81</v>
      </c>
      <c r="K33" s="30">
        <f t="shared" si="7"/>
        <v>-6520267.029999999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-16446.32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-21838.5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1273664.99</v>
      </c>
      <c r="C41" s="17">
        <v>1187261.38</v>
      </c>
      <c r="D41" s="17">
        <v>1221300</v>
      </c>
      <c r="E41" s="17">
        <v>714240</v>
      </c>
      <c r="F41" s="17">
        <v>862923.71</v>
      </c>
      <c r="G41" s="17">
        <v>702000</v>
      </c>
      <c r="H41" s="17">
        <v>684000</v>
      </c>
      <c r="I41" s="17">
        <v>1390480.15</v>
      </c>
      <c r="J41" s="17">
        <v>450865.27</v>
      </c>
      <c r="K41" s="17">
        <f>SUM(B41:J41)</f>
        <v>8486735.5</v>
      </c>
      <c r="L41" s="24"/>
      <c r="M41"/>
      <c r="N41"/>
    </row>
    <row r="42" spans="1:14" s="23" customFormat="1" ht="16.5" customHeight="1">
      <c r="A42" s="25" t="s">
        <v>11</v>
      </c>
      <c r="B42" s="17">
        <v>-2237899.78</v>
      </c>
      <c r="C42" s="17">
        <v>-2082872.19</v>
      </c>
      <c r="D42" s="17">
        <v>-2176038</v>
      </c>
      <c r="E42" s="17">
        <v>-1261440</v>
      </c>
      <c r="F42" s="17">
        <v>-1515195.39</v>
      </c>
      <c r="G42" s="17">
        <v>-1278000</v>
      </c>
      <c r="H42" s="17">
        <v>-1231200</v>
      </c>
      <c r="I42" s="17">
        <v>-2456673.77</v>
      </c>
      <c r="J42" s="17">
        <v>-745844.9</v>
      </c>
      <c r="K42" s="17">
        <f>SUM(B42:J42)</f>
        <v>-14985164.03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445586.53</v>
      </c>
      <c r="C47" s="27">
        <f aca="true" t="shared" si="11" ref="C47:J47">IF(C17+C27+C48&lt;0,0,C17+C27+C48)</f>
        <v>335464.16000000015</v>
      </c>
      <c r="D47" s="27">
        <f t="shared" si="11"/>
        <v>650022.8200000001</v>
      </c>
      <c r="E47" s="27">
        <f t="shared" si="11"/>
        <v>304793.77</v>
      </c>
      <c r="F47" s="27">
        <f t="shared" si="11"/>
        <v>322526.9900000001</v>
      </c>
      <c r="G47" s="27">
        <f t="shared" si="11"/>
        <v>438438.80000000005</v>
      </c>
      <c r="H47" s="27">
        <f t="shared" si="11"/>
        <v>388865.4900000001</v>
      </c>
      <c r="I47" s="27">
        <f t="shared" si="11"/>
        <v>411361.97999999975</v>
      </c>
      <c r="J47" s="27">
        <f t="shared" si="11"/>
        <v>181177.75999999995</v>
      </c>
      <c r="K47" s="20">
        <f>SUM(B47:J47)</f>
        <v>3478238.3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445586.52999999997</v>
      </c>
      <c r="C53" s="10">
        <f t="shared" si="13"/>
        <v>335464.16</v>
      </c>
      <c r="D53" s="10">
        <f t="shared" si="13"/>
        <v>650022.82</v>
      </c>
      <c r="E53" s="10">
        <f t="shared" si="13"/>
        <v>304793.77</v>
      </c>
      <c r="F53" s="10">
        <f t="shared" si="13"/>
        <v>322526.99</v>
      </c>
      <c r="G53" s="10">
        <f t="shared" si="13"/>
        <v>438438.8</v>
      </c>
      <c r="H53" s="10">
        <f t="shared" si="13"/>
        <v>388865.49</v>
      </c>
      <c r="I53" s="10">
        <f>SUM(I54:I66)</f>
        <v>411361.98</v>
      </c>
      <c r="J53" s="10">
        <f t="shared" si="13"/>
        <v>181177.76</v>
      </c>
      <c r="K53" s="5">
        <f>SUM(K54:K66)</f>
        <v>3478238.3</v>
      </c>
      <c r="L53" s="9"/>
    </row>
    <row r="54" spans="1:11" ht="16.5" customHeight="1">
      <c r="A54" s="7" t="s">
        <v>59</v>
      </c>
      <c r="B54" s="8">
        <v>378748.55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378748.55</v>
      </c>
    </row>
    <row r="55" spans="1:11" ht="16.5" customHeight="1">
      <c r="A55" s="7" t="s">
        <v>60</v>
      </c>
      <c r="B55" s="8">
        <v>66837.98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66837.98</v>
      </c>
    </row>
    <row r="56" spans="1:11" ht="16.5" customHeight="1">
      <c r="A56" s="7" t="s">
        <v>4</v>
      </c>
      <c r="B56" s="6">
        <v>0</v>
      </c>
      <c r="C56" s="8">
        <v>335464.16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335464.16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650022.82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650022.82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304793.77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304793.77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322526.99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322526.99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438438.8</v>
      </c>
      <c r="H60" s="6">
        <v>0</v>
      </c>
      <c r="I60" s="6">
        <v>0</v>
      </c>
      <c r="J60" s="6">
        <v>0</v>
      </c>
      <c r="K60" s="5">
        <f t="shared" si="14"/>
        <v>438438.8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388865.49</v>
      </c>
      <c r="I61" s="6">
        <v>0</v>
      </c>
      <c r="J61" s="6">
        <v>0</v>
      </c>
      <c r="K61" s="5">
        <f t="shared" si="14"/>
        <v>388865.49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411361.98</v>
      </c>
      <c r="J62" s="6">
        <v>0</v>
      </c>
      <c r="K62" s="5">
        <f t="shared" si="14"/>
        <v>411361.98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181177.76</v>
      </c>
      <c r="K65" s="5">
        <f t="shared" si="14"/>
        <v>181177.76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2021-05-17T19:48:48Z</dcterms:modified>
  <cp:category/>
  <cp:version/>
  <cp:contentType/>
  <cp:contentStatus/>
</cp:coreProperties>
</file>